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740" tabRatio="500" firstSheet="1" activeTab="1"/>
  </bookViews>
  <sheets>
    <sheet name="Sheet2" sheetId="1" state="hidden" r:id="rId1"/>
    <sheet name="Детален преглед" sheetId="2" r:id="rId2"/>
    <sheet name="Општ преглед" sheetId="3" r:id="rId3"/>
  </sheets>
  <definedNames>
    <definedName name="CellAbove">'Детален преглед'!$A65536</definedName>
    <definedName name="_xlnm.Print_Area" localSheetId="1">'Детален преглед'!$A$1:$K$74</definedName>
    <definedName name="_xlnm.Print_Titles" localSheetId="1">'Детален преглед'!$A:$B,'Детален преглед'!$5:$5</definedName>
    <definedName name="TwoCellsAbove">'Детален преглед'!$A1</definedName>
  </definedNames>
  <calcPr fullCalcOnLoad="1"/>
</workbook>
</file>

<file path=xl/sharedStrings.xml><?xml version="1.0" encoding="utf-8"?>
<sst xmlns="http://schemas.openxmlformats.org/spreadsheetml/2006/main" count="105" uniqueCount="51">
  <si>
    <t xml:space="preserve">Основни категории </t>
  </si>
  <si>
    <t>Барана финансиска поддршка од МРР</t>
  </si>
  <si>
    <t>Трошоци за комуникација</t>
  </si>
  <si>
    <t>Единечна Мерка</t>
  </si>
  <si>
    <t>Патни трошоци за учесници</t>
  </si>
  <si>
    <t>Патни трошоци</t>
  </si>
  <si>
    <t>месец</t>
  </si>
  <si>
    <t>учесник</t>
  </si>
  <si>
    <t>Хонорари</t>
  </si>
  <si>
    <t>Месец</t>
  </si>
  <si>
    <t>Денови</t>
  </si>
  <si>
    <t>Часови</t>
  </si>
  <si>
    <t>Изнајмување за канцеларија</t>
  </si>
  <si>
    <t>Канцелариски материјали</t>
  </si>
  <si>
    <t>Образложение</t>
  </si>
  <si>
    <t>Изнајмување простории/сали</t>
  </si>
  <si>
    <t>Публикации (брошура, леток, постер и сл.)</t>
  </si>
  <si>
    <t>Печатење на материјали за учесници</t>
  </si>
  <si>
    <t>Освежување за учесници</t>
  </si>
  <si>
    <t>Угостителски услуги за учесници</t>
  </si>
  <si>
    <t>Изнајмување на опрема</t>
  </si>
  <si>
    <t>копиja</t>
  </si>
  <si>
    <t>учесник/km</t>
  </si>
  <si>
    <t>настан</t>
  </si>
  <si>
    <t>ден/час</t>
  </si>
  <si>
    <t>#</t>
  </si>
  <si>
    <t>ден/месец</t>
  </si>
  <si>
    <t>Тим</t>
  </si>
  <si>
    <t>Индиректни трошоци</t>
  </si>
  <si>
    <t>Надоместок/хонорар (наведи)</t>
  </si>
  <si>
    <t>Други трошоци (наведи)</t>
  </si>
  <si>
    <t>Активност 1 (именувај)</t>
  </si>
  <si>
    <t>Активност 2 (именувај)</t>
  </si>
  <si>
    <t>Активност 3 (именувај)</t>
  </si>
  <si>
    <t>Активност 4 (именувај)</t>
  </si>
  <si>
    <t xml:space="preserve"> </t>
  </si>
  <si>
    <t>ВКУПНО</t>
  </si>
  <si>
    <t>km</t>
  </si>
  <si>
    <t>наведи</t>
  </si>
  <si>
    <t>%</t>
  </si>
  <si>
    <t xml:space="preserve">Единечна бруто цена
(во УСД) </t>
  </si>
  <si>
    <t>% од вк. износ на буџетот</t>
  </si>
  <si>
    <t>ОБРАЗЕЦ Б</t>
  </si>
  <si>
    <t>Учество од Апликантот/Партнерот</t>
  </si>
  <si>
    <t>: Општ преглед</t>
  </si>
  <si>
    <t>: Детален преглед</t>
  </si>
  <si>
    <t>Назив на проектот:</t>
  </si>
  <si>
    <t>Коли-чина</t>
  </si>
  <si>
    <t>Доколку цифрите во било кое од полињата за вкупни износи на буџетот се обележани во црвено, тоа е индикација дека имате некаква грешка во реалокацијата на трошоците. Внесте ги сите трошоци на проектот и доколку и понатаму овие полиња се обележани со црвено, направте соодветна корекција во учеството на трошоците според упатството дадено во таквото полето!</t>
  </si>
  <si>
    <t>Апликант:</t>
  </si>
  <si>
    <t>Вкупна цена
(во УСД)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</si>
</sst>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3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Accounting"/>
      <sz val="10"/>
      <color indexed="8"/>
      <name val="Calibri"/>
      <family val="2"/>
    </font>
    <font>
      <sz val="10"/>
      <color indexed="9"/>
      <name val="Calibri"/>
      <family val="2"/>
    </font>
    <font>
      <vertAlign val="superscript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Accounting"/>
      <sz val="10"/>
      <color theme="1"/>
      <name val="Calibri"/>
      <family val="2"/>
    </font>
    <font>
      <sz val="10"/>
      <color theme="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vertAlign val="superscript"/>
      <sz val="10"/>
      <color theme="1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51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0" fontId="51" fillId="0" borderId="0" xfId="0" applyNumberFormat="1" applyFont="1" applyAlignment="1">
      <alignment wrapText="1"/>
    </xf>
    <xf numFmtId="0" fontId="52" fillId="0" borderId="0" xfId="0" applyNumberFormat="1" applyFont="1" applyAlignment="1">
      <alignment wrapText="1"/>
    </xf>
    <xf numFmtId="165" fontId="0" fillId="4" borderId="10" xfId="0" applyNumberFormat="1" applyFill="1" applyBorder="1" applyAlignment="1">
      <alignment wrapText="1"/>
    </xf>
    <xf numFmtId="0" fontId="0" fillId="4" borderId="10" xfId="0" applyFill="1" applyBorder="1" applyAlignment="1">
      <alignment wrapText="1"/>
    </xf>
    <xf numFmtId="44" fontId="0" fillId="4" borderId="10" xfId="0" applyNumberFormat="1" applyFill="1" applyBorder="1" applyAlignment="1">
      <alignment wrapText="1"/>
    </xf>
    <xf numFmtId="10" fontId="0" fillId="4" borderId="10" xfId="0" applyNumberFormat="1" applyFill="1" applyBorder="1" applyAlignment="1">
      <alignment wrapText="1"/>
    </xf>
    <xf numFmtId="44" fontId="0" fillId="33" borderId="10" xfId="0" applyNumberFormat="1" applyFill="1" applyBorder="1" applyAlignment="1">
      <alignment wrapText="1"/>
    </xf>
    <xf numFmtId="10" fontId="0" fillId="33" borderId="10" xfId="0" applyNumberFormat="1" applyFill="1" applyBorder="1" applyAlignment="1">
      <alignment wrapText="1"/>
    </xf>
    <xf numFmtId="165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44" fontId="0" fillId="0" borderId="12" xfId="0" applyNumberFormat="1" applyBorder="1" applyAlignment="1">
      <alignment wrapText="1"/>
    </xf>
    <xf numFmtId="10" fontId="0" fillId="0" borderId="12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3" fillId="34" borderId="10" xfId="0" applyFont="1" applyFill="1" applyBorder="1" applyAlignment="1">
      <alignment horizontal="center" vertical="center" wrapText="1"/>
    </xf>
    <xf numFmtId="44" fontId="53" fillId="34" borderId="10" xfId="0" applyNumberFormat="1" applyFont="1" applyFill="1" applyBorder="1" applyAlignment="1">
      <alignment horizontal="center" vertical="center" wrapText="1"/>
    </xf>
    <xf numFmtId="10" fontId="53" fillId="34" borderId="10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44" fontId="0" fillId="0" borderId="15" xfId="0" applyNumberFormat="1" applyBorder="1" applyAlignment="1">
      <alignment wrapText="1"/>
    </xf>
    <xf numFmtId="0" fontId="51" fillId="0" borderId="0" xfId="0" applyFont="1" applyAlignment="1">
      <alignment horizontal="right"/>
    </xf>
    <xf numFmtId="0" fontId="0" fillId="0" borderId="0" xfId="0" applyBorder="1" applyAlignment="1">
      <alignment horizontal="centerContinuous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64" fontId="54" fillId="4" borderId="15" xfId="0" applyNumberFormat="1" applyFont="1" applyFill="1" applyBorder="1" applyAlignment="1" applyProtection="1">
      <alignment wrapText="1"/>
      <protection hidden="1"/>
    </xf>
    <xf numFmtId="0" fontId="54" fillId="4" borderId="10" xfId="0" applyFont="1" applyFill="1" applyBorder="1" applyAlignment="1" applyProtection="1">
      <alignment wrapText="1"/>
      <protection hidden="1"/>
    </xf>
    <xf numFmtId="0" fontId="54" fillId="4" borderId="10" xfId="0" applyFont="1" applyFill="1" applyBorder="1" applyAlignment="1" applyProtection="1">
      <alignment horizontal="center" wrapText="1"/>
      <protection hidden="1"/>
    </xf>
    <xf numFmtId="0" fontId="54" fillId="4" borderId="10" xfId="0" applyNumberFormat="1" applyFont="1" applyFill="1" applyBorder="1" applyAlignment="1" applyProtection="1">
      <alignment horizontal="center"/>
      <protection hidden="1"/>
    </xf>
    <xf numFmtId="44" fontId="54" fillId="4" borderId="10" xfId="0" applyNumberFormat="1" applyFont="1" applyFill="1" applyBorder="1" applyAlignment="1" applyProtection="1">
      <alignment/>
      <protection hidden="1"/>
    </xf>
    <xf numFmtId="10" fontId="54" fillId="4" borderId="10" xfId="0" applyNumberFormat="1" applyFont="1" applyFill="1" applyBorder="1" applyAlignment="1" applyProtection="1">
      <alignment/>
      <protection hidden="1"/>
    </xf>
    <xf numFmtId="0" fontId="0" fillId="35" borderId="18" xfId="0" applyFill="1" applyBorder="1" applyAlignment="1" applyProtection="1">
      <alignment/>
      <protection hidden="1"/>
    </xf>
    <xf numFmtId="44" fontId="54" fillId="4" borderId="15" xfId="0" applyNumberFormat="1" applyFont="1" applyFill="1" applyBorder="1" applyAlignment="1" applyProtection="1">
      <alignment/>
      <protection hidden="1"/>
    </xf>
    <xf numFmtId="4" fontId="54" fillId="4" borderId="11" xfId="0" applyNumberFormat="1" applyFont="1" applyFill="1" applyBorder="1" applyAlignment="1" applyProtection="1">
      <alignment horizontal="left" wrapText="1"/>
      <protection hidden="1"/>
    </xf>
    <xf numFmtId="0" fontId="54" fillId="0" borderId="0" xfId="0" applyFont="1" applyAlignment="1" applyProtection="1">
      <alignment wrapText="1"/>
      <protection hidden="1"/>
    </xf>
    <xf numFmtId="0" fontId="54" fillId="0" borderId="0" xfId="0" applyFont="1" applyFill="1" applyBorder="1" applyAlignment="1" applyProtection="1">
      <alignment wrapText="1"/>
      <protection hidden="1"/>
    </xf>
    <xf numFmtId="0" fontId="54" fillId="0" borderId="0" xfId="0" applyFont="1" applyBorder="1" applyAlignment="1" applyProtection="1">
      <alignment wrapText="1"/>
      <protection hidden="1"/>
    </xf>
    <xf numFmtId="164" fontId="51" fillId="0" borderId="15" xfId="0" applyNumberFormat="1" applyFont="1" applyFill="1" applyBorder="1" applyAlignment="1" applyProtection="1">
      <alignment wrapText="1"/>
      <protection hidden="1"/>
    </xf>
    <xf numFmtId="44" fontId="51" fillId="0" borderId="10" xfId="0" applyNumberFormat="1" applyFont="1" applyFill="1" applyBorder="1" applyAlignment="1" applyProtection="1">
      <alignment/>
      <protection hidden="1"/>
    </xf>
    <xf numFmtId="10" fontId="51" fillId="0" borderId="10" xfId="0" applyNumberFormat="1" applyFont="1" applyFill="1" applyBorder="1" applyAlignment="1" applyProtection="1">
      <alignment/>
      <protection hidden="1"/>
    </xf>
    <xf numFmtId="164" fontId="51" fillId="0" borderId="12" xfId="0" applyNumberFormat="1" applyFont="1" applyFill="1" applyBorder="1" applyAlignment="1" applyProtection="1">
      <alignment wrapText="1"/>
      <protection hidden="1"/>
    </xf>
    <xf numFmtId="0" fontId="51" fillId="0" borderId="12" xfId="0" applyFont="1" applyFill="1" applyBorder="1" applyAlignment="1" applyProtection="1">
      <alignment wrapText="1"/>
      <protection hidden="1"/>
    </xf>
    <xf numFmtId="0" fontId="51" fillId="0" borderId="12" xfId="0" applyFont="1" applyFill="1" applyBorder="1" applyAlignment="1" applyProtection="1">
      <alignment horizontal="center" wrapText="1"/>
      <protection hidden="1"/>
    </xf>
    <xf numFmtId="0" fontId="51" fillId="0" borderId="12" xfId="0" applyNumberFormat="1" applyFont="1" applyFill="1" applyBorder="1" applyAlignment="1" applyProtection="1">
      <alignment horizontal="center"/>
      <protection hidden="1"/>
    </xf>
    <xf numFmtId="44" fontId="51" fillId="0" borderId="12" xfId="0" applyNumberFormat="1" applyFont="1" applyFill="1" applyBorder="1" applyAlignment="1" applyProtection="1">
      <alignment/>
      <protection hidden="1"/>
    </xf>
    <xf numFmtId="10" fontId="51" fillId="0" borderId="19" xfId="0" applyNumberFormat="1" applyFont="1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44" fontId="51" fillId="0" borderId="21" xfId="0" applyNumberFormat="1" applyFont="1" applyFill="1" applyBorder="1" applyAlignment="1" applyProtection="1">
      <alignment/>
      <protection hidden="1"/>
    </xf>
    <xf numFmtId="4" fontId="51" fillId="0" borderId="12" xfId="0" applyNumberFormat="1" applyFont="1" applyFill="1" applyBorder="1" applyAlignment="1" applyProtection="1">
      <alignment horizontal="left" wrapText="1"/>
      <protection hidden="1"/>
    </xf>
    <xf numFmtId="0" fontId="51" fillId="0" borderId="0" xfId="0" applyFont="1" applyAlignment="1" applyProtection="1">
      <alignment wrapText="1"/>
      <protection hidden="1"/>
    </xf>
    <xf numFmtId="0" fontId="51" fillId="0" borderId="0" xfId="0" applyFont="1" applyFill="1" applyBorder="1" applyAlignment="1" applyProtection="1">
      <alignment wrapText="1"/>
      <protection hidden="1"/>
    </xf>
    <xf numFmtId="0" fontId="51" fillId="0" borderId="0" xfId="0" applyFont="1" applyBorder="1" applyAlignment="1" applyProtection="1">
      <alignment wrapText="1"/>
      <protection hidden="1"/>
    </xf>
    <xf numFmtId="10" fontId="51" fillId="0" borderId="16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1" fillId="0" borderId="10" xfId="0" applyFont="1" applyFill="1" applyBorder="1" applyAlignment="1" applyProtection="1">
      <alignment wrapText="1"/>
      <protection locked="0"/>
    </xf>
    <xf numFmtId="0" fontId="51" fillId="0" borderId="10" xfId="0" applyFont="1" applyFill="1" applyBorder="1" applyAlignment="1" applyProtection="1">
      <alignment horizontal="center" wrapText="1"/>
      <protection locked="0"/>
    </xf>
    <xf numFmtId="0" fontId="51" fillId="0" borderId="10" xfId="0" applyNumberFormat="1" applyFont="1" applyFill="1" applyBorder="1" applyAlignment="1" applyProtection="1">
      <alignment horizontal="center"/>
      <protection locked="0"/>
    </xf>
    <xf numFmtId="44" fontId="51" fillId="0" borderId="10" xfId="0" applyNumberFormat="1" applyFont="1" applyFill="1" applyBorder="1" applyAlignment="1" applyProtection="1">
      <alignment/>
      <protection locked="0"/>
    </xf>
    <xf numFmtId="44" fontId="51" fillId="0" borderId="15" xfId="0" applyNumberFormat="1" applyFont="1" applyFill="1" applyBorder="1" applyAlignment="1" applyProtection="1">
      <alignment/>
      <protection locked="0"/>
    </xf>
    <xf numFmtId="4" fontId="51" fillId="0" borderId="11" xfId="0" applyNumberFormat="1" applyFont="1" applyFill="1" applyBorder="1" applyAlignment="1" applyProtection="1">
      <alignment horizontal="left" wrapText="1"/>
      <protection locked="0"/>
    </xf>
    <xf numFmtId="0" fontId="51" fillId="0" borderId="0" xfId="0" applyFont="1" applyFill="1" applyAlignment="1" applyProtection="1">
      <alignment wrapText="1"/>
      <protection locked="0"/>
    </xf>
    <xf numFmtId="0" fontId="51" fillId="0" borderId="16" xfId="0" applyFont="1" applyFill="1" applyBorder="1" applyAlignment="1" applyProtection="1">
      <alignment wrapText="1"/>
      <protection locked="0"/>
    </xf>
    <xf numFmtId="0" fontId="51" fillId="0" borderId="16" xfId="0" applyFont="1" applyFill="1" applyBorder="1" applyAlignment="1" applyProtection="1">
      <alignment horizontal="center" wrapText="1"/>
      <protection locked="0"/>
    </xf>
    <xf numFmtId="0" fontId="51" fillId="0" borderId="16" xfId="0" applyNumberFormat="1" applyFont="1" applyFill="1" applyBorder="1" applyAlignment="1" applyProtection="1">
      <alignment horizontal="center"/>
      <protection locked="0"/>
    </xf>
    <xf numFmtId="44" fontId="51" fillId="0" borderId="16" xfId="0" applyNumberFormat="1" applyFont="1" applyFill="1" applyBorder="1" applyAlignment="1" applyProtection="1">
      <alignment/>
      <protection locked="0"/>
    </xf>
    <xf numFmtId="44" fontId="51" fillId="0" borderId="22" xfId="0" applyNumberFormat="1" applyFont="1" applyFill="1" applyBorder="1" applyAlignment="1" applyProtection="1">
      <alignment/>
      <protection locked="0"/>
    </xf>
    <xf numFmtId="4" fontId="51" fillId="0" borderId="23" xfId="0" applyNumberFormat="1" applyFont="1" applyFill="1" applyBorder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/>
      <protection hidden="1"/>
    </xf>
    <xf numFmtId="10" fontId="55" fillId="0" borderId="0" xfId="0" applyNumberFormat="1" applyFont="1" applyAlignment="1" applyProtection="1">
      <alignment horizontal="left"/>
      <protection hidden="1"/>
    </xf>
    <xf numFmtId="0" fontId="55" fillId="0" borderId="0" xfId="0" applyFont="1" applyFill="1" applyAlignment="1" applyProtection="1">
      <alignment horizontal="left"/>
      <protection hidden="1"/>
    </xf>
    <xf numFmtId="0" fontId="51" fillId="0" borderId="0" xfId="0" applyNumberFormat="1" applyFont="1" applyAlignment="1">
      <alignment wrapText="1"/>
    </xf>
    <xf numFmtId="0" fontId="55" fillId="0" borderId="0" xfId="0" applyFont="1" applyAlignment="1" applyProtection="1">
      <alignment horizontal="left"/>
      <protection locked="0"/>
    </xf>
    <xf numFmtId="164" fontId="11" fillId="16" borderId="24" xfId="0" applyNumberFormat="1" applyFont="1" applyFill="1" applyBorder="1" applyAlignment="1" applyProtection="1">
      <alignment wrapText="1"/>
      <protection hidden="1"/>
    </xf>
    <xf numFmtId="0" fontId="11" fillId="16" borderId="14" xfId="0" applyFont="1" applyFill="1" applyBorder="1" applyAlignment="1" applyProtection="1">
      <alignment wrapText="1"/>
      <protection hidden="1"/>
    </xf>
    <xf numFmtId="0" fontId="11" fillId="16" borderId="14" xfId="0" applyFont="1" applyFill="1" applyBorder="1" applyAlignment="1" applyProtection="1">
      <alignment horizontal="center" wrapText="1"/>
      <protection hidden="1"/>
    </xf>
    <xf numFmtId="0" fontId="11" fillId="16" borderId="14" xfId="0" applyNumberFormat="1" applyFont="1" applyFill="1" applyBorder="1" applyAlignment="1" applyProtection="1">
      <alignment horizontal="center" wrapText="1"/>
      <protection hidden="1"/>
    </xf>
    <xf numFmtId="44" fontId="11" fillId="16" borderId="14" xfId="0" applyNumberFormat="1" applyFont="1" applyFill="1" applyBorder="1" applyAlignment="1" applyProtection="1">
      <alignment horizontal="center" wrapText="1"/>
      <protection hidden="1"/>
    </xf>
    <xf numFmtId="44" fontId="11" fillId="16" borderId="14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16" borderId="14" xfId="0" applyNumberFormat="1" applyFont="1" applyFill="1" applyBorder="1" applyAlignment="1" applyProtection="1">
      <alignment horizontal="center" vertical="center" wrapText="1"/>
      <protection hidden="1"/>
    </xf>
    <xf numFmtId="4" fontId="11" fillId="16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56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1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5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centerContinuous" wrapText="1"/>
    </xf>
    <xf numFmtId="0" fontId="57" fillId="0" borderId="0" xfId="0" applyFont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35" borderId="27" xfId="0" applyFill="1" applyBorder="1" applyAlignment="1" applyProtection="1">
      <alignment/>
      <protection hidden="1"/>
    </xf>
    <xf numFmtId="164" fontId="58" fillId="36" borderId="28" xfId="0" applyNumberFormat="1" applyFont="1" applyFill="1" applyBorder="1" applyAlignment="1" applyProtection="1">
      <alignment horizontal="centerContinuous" wrapText="1"/>
      <protection hidden="1"/>
    </xf>
    <xf numFmtId="0" fontId="58" fillId="36" borderId="13" xfId="0" applyFont="1" applyFill="1" applyBorder="1" applyAlignment="1" applyProtection="1">
      <alignment horizontal="centerContinuous" wrapText="1"/>
      <protection hidden="1"/>
    </xf>
    <xf numFmtId="0" fontId="58" fillId="36" borderId="13" xfId="0" applyFont="1" applyFill="1" applyBorder="1" applyAlignment="1" applyProtection="1">
      <alignment horizontal="center" wrapText="1"/>
      <protection hidden="1"/>
    </xf>
    <xf numFmtId="0" fontId="58" fillId="36" borderId="13" xfId="0" applyFont="1" applyFill="1" applyBorder="1" applyAlignment="1" applyProtection="1">
      <alignment horizontal="center"/>
      <protection hidden="1"/>
    </xf>
    <xf numFmtId="0" fontId="59" fillId="36" borderId="13" xfId="0" applyFont="1" applyFill="1" applyBorder="1" applyAlignment="1" applyProtection="1">
      <alignment/>
      <protection hidden="1"/>
    </xf>
    <xf numFmtId="44" fontId="58" fillId="36" borderId="13" xfId="0" applyNumberFormat="1" applyFont="1" applyFill="1" applyBorder="1" applyAlignment="1" applyProtection="1">
      <alignment/>
      <protection hidden="1"/>
    </xf>
    <xf numFmtId="10" fontId="58" fillId="36" borderId="13" xfId="0" applyNumberFormat="1" applyFont="1" applyFill="1" applyBorder="1" applyAlignment="1" applyProtection="1">
      <alignment/>
      <protection hidden="1"/>
    </xf>
    <xf numFmtId="0" fontId="60" fillId="35" borderId="18" xfId="0" applyFont="1" applyFill="1" applyBorder="1" applyAlignment="1" applyProtection="1">
      <alignment/>
      <protection hidden="1"/>
    </xf>
    <xf numFmtId="0" fontId="58" fillId="36" borderId="29" xfId="0" applyFont="1" applyFill="1" applyBorder="1" applyAlignment="1" applyProtection="1">
      <alignment horizontal="left" wrapText="1"/>
      <protection hidden="1"/>
    </xf>
    <xf numFmtId="0" fontId="60" fillId="0" borderId="0" xfId="0" applyFont="1" applyAlignment="1" applyProtection="1">
      <alignment/>
      <protection hidden="1"/>
    </xf>
    <xf numFmtId="0" fontId="54" fillId="4" borderId="10" xfId="0" applyFont="1" applyFill="1" applyBorder="1" applyAlignment="1" applyProtection="1">
      <alignment wrapText="1"/>
      <protection locked="0"/>
    </xf>
    <xf numFmtId="0" fontId="61" fillId="0" borderId="0" xfId="0" applyFont="1" applyAlignment="1" applyProtection="1">
      <alignment horizontal="left" wrapText="1"/>
      <protection hidden="1"/>
    </xf>
    <xf numFmtId="0" fontId="62" fillId="0" borderId="0" xfId="0" applyNumberFormat="1" applyFont="1" applyAlignment="1">
      <alignment horizontal="left" wrapText="1"/>
    </xf>
    <xf numFmtId="0" fontId="52" fillId="0" borderId="0" xfId="0" applyNumberFormat="1" applyFont="1" applyAlignment="1">
      <alignment horizontal="left" wrapText="1"/>
    </xf>
    <xf numFmtId="164" fontId="51" fillId="0" borderId="30" xfId="0" applyNumberFormat="1" applyFont="1" applyFill="1" applyBorder="1" applyAlignment="1" applyProtection="1">
      <alignment horizontal="centerContinuous" wrapText="1"/>
      <protection hidden="1"/>
    </xf>
    <xf numFmtId="0" fontId="51" fillId="0" borderId="26" xfId="0" applyFont="1" applyFill="1" applyBorder="1" applyAlignment="1" applyProtection="1">
      <alignment horizontal="centerContinuous" wrapText="1"/>
      <protection hidden="1"/>
    </xf>
    <xf numFmtId="0" fontId="51" fillId="0" borderId="26" xfId="0" applyFont="1" applyFill="1" applyBorder="1" applyAlignment="1" applyProtection="1">
      <alignment horizontal="center" wrapText="1"/>
      <protection hidden="1"/>
    </xf>
    <xf numFmtId="0" fontId="51" fillId="0" borderId="26" xfId="0" applyFont="1" applyFill="1" applyBorder="1" applyAlignment="1" applyProtection="1">
      <alignment horizontal="center"/>
      <protection hidden="1"/>
    </xf>
    <xf numFmtId="10" fontId="51" fillId="0" borderId="26" xfId="0" applyNumberFormat="1" applyFont="1" applyFill="1" applyBorder="1" applyAlignment="1" applyProtection="1">
      <alignment/>
      <protection hidden="1"/>
    </xf>
    <xf numFmtId="0" fontId="51" fillId="0" borderId="31" xfId="0" applyFont="1" applyFill="1" applyBorder="1" applyAlignment="1" applyProtection="1">
      <alignment horizontal="lef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ill>
        <patternFill>
          <bgColor theme="0" tint="-0.0499799996614456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color rgb="FFFF0000"/>
      </font>
      <fill>
        <patternFill patternType="solid">
          <bgColor theme="0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B6"/>
  <sheetViews>
    <sheetView zoomScalePageLayoutView="0" workbookViewId="0" topLeftCell="A1">
      <selection activeCell="B4" sqref="B4"/>
    </sheetView>
  </sheetViews>
  <sheetFormatPr defaultColWidth="8.875" defaultRowHeight="15.75"/>
  <sheetData>
    <row r="2" ht="15.75">
      <c r="B2" t="s">
        <v>8</v>
      </c>
    </row>
    <row r="4" ht="15.75">
      <c r="B4" t="s">
        <v>9</v>
      </c>
    </row>
    <row r="5" ht="15.75">
      <c r="B5" t="s">
        <v>10</v>
      </c>
    </row>
    <row r="6" ht="15.75">
      <c r="B6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7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2" sqref="C2"/>
    </sheetView>
  </sheetViews>
  <sheetFormatPr defaultColWidth="2.50390625" defaultRowHeight="15.75"/>
  <cols>
    <col min="1" max="1" width="6.75390625" style="32" customWidth="1"/>
    <col min="2" max="2" width="31.50390625" style="34" customWidth="1"/>
    <col min="3" max="3" width="11.50390625" style="34" customWidth="1"/>
    <col min="4" max="4" width="6.125" style="34" customWidth="1"/>
    <col min="5" max="6" width="11.50390625" style="34" customWidth="1"/>
    <col min="7" max="7" width="6.875" style="35" customWidth="1"/>
    <col min="8" max="8" width="1.625" style="36" customWidth="1"/>
    <col min="9" max="9" width="10.25390625" style="34" customWidth="1"/>
    <col min="10" max="10" width="10.125" style="34" bestFit="1" customWidth="1"/>
    <col min="11" max="11" width="36.375" style="37" customWidth="1"/>
    <col min="12" max="12" width="40.625" style="34" customWidth="1"/>
    <col min="13" max="13" width="3.00390625" style="34" customWidth="1"/>
    <col min="14" max="14" width="8.625" style="34" customWidth="1"/>
    <col min="15" max="15" width="3.125" style="34" customWidth="1"/>
    <col min="16" max="16" width="3.375" style="34" customWidth="1"/>
    <col min="17" max="16384" width="2.50390625" style="34" customWidth="1"/>
  </cols>
  <sheetData>
    <row r="1" spans="2:3" ht="15.75">
      <c r="B1" s="33" t="s">
        <v>42</v>
      </c>
      <c r="C1" s="34" t="s">
        <v>45</v>
      </c>
    </row>
    <row r="2" spans="2:3" ht="18.75">
      <c r="B2" s="38" t="s">
        <v>46</v>
      </c>
      <c r="C2" s="87"/>
    </row>
    <row r="3" spans="2:11" ht="18.75">
      <c r="B3" s="38" t="s">
        <v>49</v>
      </c>
      <c r="C3" s="87"/>
      <c r="D3" s="83"/>
      <c r="E3" s="83"/>
      <c r="F3" s="83"/>
      <c r="G3" s="84"/>
      <c r="H3" s="85"/>
      <c r="I3" s="83"/>
      <c r="J3" s="83"/>
      <c r="K3" s="83"/>
    </row>
    <row r="5" spans="1:11" s="40" customFormat="1" ht="51">
      <c r="A5" s="88" t="s">
        <v>25</v>
      </c>
      <c r="B5" s="89" t="s">
        <v>0</v>
      </c>
      <c r="C5" s="90" t="s">
        <v>3</v>
      </c>
      <c r="D5" s="91" t="s">
        <v>47</v>
      </c>
      <c r="E5" s="92" t="s">
        <v>40</v>
      </c>
      <c r="F5" s="93" t="s">
        <v>50</v>
      </c>
      <c r="G5" s="94" t="s">
        <v>41</v>
      </c>
      <c r="H5" s="39" t="s">
        <v>35</v>
      </c>
      <c r="I5" s="95" t="s">
        <v>1</v>
      </c>
      <c r="J5" s="93" t="s">
        <v>43</v>
      </c>
      <c r="K5" s="96" t="s">
        <v>14</v>
      </c>
    </row>
    <row r="6" spans="1:16" s="50" customFormat="1" ht="15" customHeight="1">
      <c r="A6" s="41">
        <v>1</v>
      </c>
      <c r="B6" s="42" t="s">
        <v>27</v>
      </c>
      <c r="C6" s="43"/>
      <c r="D6" s="44"/>
      <c r="E6" s="45"/>
      <c r="F6" s="45">
        <f>SUBTOTAL(9,F7:F11)</f>
        <v>0</v>
      </c>
      <c r="G6" s="46">
        <f>IF(F6=0,0,ROUND(F6/$F$69,4))</f>
        <v>0</v>
      </c>
      <c r="H6" s="47"/>
      <c r="I6" s="48">
        <f>SUBTOTAL(9,I7:I11)</f>
        <v>0</v>
      </c>
      <c r="J6" s="45">
        <f>SUBTOTAL(9,J7:J11)</f>
        <v>0</v>
      </c>
      <c r="K6" s="49"/>
      <c r="M6" s="51"/>
      <c r="N6" s="51"/>
      <c r="O6" s="51"/>
      <c r="P6" s="52"/>
    </row>
    <row r="7" spans="1:11" ht="15.75">
      <c r="A7" s="53">
        <f>IF(AND(ISTEXT(B6),ISTEXT(B7)),CellAbove+0.001,IF(AND(ISTEXT(B6),ISBLANK(B7)),"",IF(AND(ISBLANK(B6),ISTEXT(B7)),A5+0.001,"")))</f>
        <v>1.001</v>
      </c>
      <c r="B7" s="70" t="s">
        <v>29</v>
      </c>
      <c r="C7" s="71" t="s">
        <v>26</v>
      </c>
      <c r="D7" s="72"/>
      <c r="E7" s="73"/>
      <c r="F7" s="54">
        <f>ROUND(D7*E7,2)</f>
        <v>0</v>
      </c>
      <c r="G7" s="55"/>
      <c r="H7" s="47"/>
      <c r="I7" s="74"/>
      <c r="J7" s="54">
        <f>IF(ISBLANK(I7),"",ROUND(F7-I7,2))</f>
      </c>
      <c r="K7" s="75"/>
    </row>
    <row r="8" spans="1:11" ht="15.75">
      <c r="A8" s="53">
        <f>IF(AND(ISTEXT(B7),ISTEXT(B8)),CellAbove+0.001,IF(AND(ISTEXT(B7),ISBLANK(B8)),"",IF(AND(ISBLANK(B7),ISTEXT(B8)),A6+0.001,"")))</f>
      </c>
      <c r="B8" s="70"/>
      <c r="C8" s="71"/>
      <c r="D8" s="72"/>
      <c r="E8" s="73"/>
      <c r="F8" s="54">
        <f>ROUND(D8*E8,2)</f>
        <v>0</v>
      </c>
      <c r="G8" s="55"/>
      <c r="H8" s="47"/>
      <c r="I8" s="74"/>
      <c r="J8" s="54">
        <f>IF(ISBLANK(I8),"",ROUND(F8-I8,2))</f>
      </c>
      <c r="K8" s="75"/>
    </row>
    <row r="9" spans="1:11" ht="15.75">
      <c r="A9" s="53">
        <f>IF(AND(ISTEXT(B8),ISTEXT(B9)),CellAbove+0.001,IF(AND(ISTEXT(B8),ISBLANK(B9)),"",IF(AND(ISBLANK(B8),ISTEXT(B9)),A7+0.001,"")))</f>
      </c>
      <c r="B9" s="70"/>
      <c r="C9" s="71"/>
      <c r="D9" s="72"/>
      <c r="E9" s="73"/>
      <c r="F9" s="54">
        <f>ROUND(D9*E9,2)</f>
        <v>0</v>
      </c>
      <c r="G9" s="55"/>
      <c r="H9" s="47"/>
      <c r="I9" s="74"/>
      <c r="J9" s="54">
        <f>IF(ISBLANK(I9),"",ROUND(F9-I9,2))</f>
      </c>
      <c r="K9" s="75"/>
    </row>
    <row r="10" spans="1:11" ht="15.75">
      <c r="A10" s="53">
        <f>IF(AND(ISTEXT(#REF!),ISTEXT(B10)),CellAbove+0.001,IF(AND(ISTEXT(#REF!),ISBLANK(B10)),"",IF(AND(ISBLANK(#REF!),ISTEXT(B10)),A9+0.001,"")))</f>
      </c>
      <c r="B10" s="70"/>
      <c r="C10" s="71"/>
      <c r="D10" s="72"/>
      <c r="E10" s="73"/>
      <c r="F10" s="54">
        <f>ROUND(D10*E10,2)</f>
        <v>0</v>
      </c>
      <c r="G10" s="55"/>
      <c r="H10" s="47"/>
      <c r="I10" s="74"/>
      <c r="J10" s="54">
        <f>IF(ISBLANK(I10),"",ROUND(F10-I10,2))</f>
      </c>
      <c r="K10" s="75"/>
    </row>
    <row r="11" spans="1:11" ht="7.5" customHeight="1">
      <c r="A11" s="56">
        <f>IF(ISBLANK('Детален преглед'!$B11),"",CellAbove+0.001)</f>
      </c>
      <c r="B11" s="57"/>
      <c r="C11" s="58"/>
      <c r="D11" s="59"/>
      <c r="E11" s="60"/>
      <c r="F11" s="60"/>
      <c r="G11" s="61">
        <f>IF('Детален преглед'!$F11=0,"",ROUND('Детален преглед'!$F11/'Детален преглед'!$F$71,4))</f>
      </c>
      <c r="H11" s="62"/>
      <c r="I11" s="63"/>
      <c r="J11" s="60"/>
      <c r="K11" s="64"/>
    </row>
    <row r="12" spans="1:16" s="50" customFormat="1" ht="15" customHeight="1">
      <c r="A12" s="41">
        <v>2.1</v>
      </c>
      <c r="B12" s="119" t="s">
        <v>31</v>
      </c>
      <c r="C12" s="43"/>
      <c r="D12" s="44"/>
      <c r="E12" s="45"/>
      <c r="F12" s="45">
        <f>SUBTOTAL(9,F13:F23)</f>
        <v>0</v>
      </c>
      <c r="G12" s="46">
        <f>IF(F12=0,0,ROUND(F12/F69,4))</f>
        <v>0</v>
      </c>
      <c r="H12" s="47"/>
      <c r="I12" s="48">
        <f>SUBTOTAL(9,I13:I23)</f>
        <v>0</v>
      </c>
      <c r="J12" s="45">
        <f>SUBTOTAL(9,J13:J23)</f>
        <v>0</v>
      </c>
      <c r="K12" s="49"/>
      <c r="M12" s="51"/>
      <c r="N12" s="51"/>
      <c r="O12" s="51"/>
      <c r="P12" s="52"/>
    </row>
    <row r="13" spans="1:16" s="65" customFormat="1" ht="15" customHeight="1">
      <c r="A13" s="53">
        <f aca="true" t="shared" si="0" ref="A13:A22">IF(AND(ISTEXT(B12),ISTEXT(B13)),CellAbove+0.001,IF(AND(ISTEXT(B12),ISBLANK(B13)),"",IF(AND(ISBLANK(B12),ISTEXT(B13)),A11+0.001,"")))</f>
        <v>2.101</v>
      </c>
      <c r="B13" s="70" t="s">
        <v>15</v>
      </c>
      <c r="C13" s="71" t="s">
        <v>23</v>
      </c>
      <c r="D13" s="72"/>
      <c r="E13" s="73"/>
      <c r="F13" s="54">
        <f>ROUND(D13*E13,2)</f>
        <v>0</v>
      </c>
      <c r="G13" s="55"/>
      <c r="H13" s="47"/>
      <c r="I13" s="74"/>
      <c r="J13" s="54">
        <f aca="true" t="shared" si="1" ref="J13:J22">IF(ISBLANK(I13),"",ROUND(F13-I13,2))</f>
      </c>
      <c r="K13" s="75"/>
      <c r="M13" s="66"/>
      <c r="N13" s="66"/>
      <c r="O13" s="66"/>
      <c r="P13" s="67"/>
    </row>
    <row r="14" spans="1:11" s="65" customFormat="1" ht="15" customHeight="1">
      <c r="A14" s="53">
        <f t="shared" si="0"/>
        <v>2.102</v>
      </c>
      <c r="B14" s="70" t="s">
        <v>20</v>
      </c>
      <c r="C14" s="71" t="s">
        <v>24</v>
      </c>
      <c r="D14" s="72"/>
      <c r="E14" s="73"/>
      <c r="F14" s="54">
        <f aca="true" t="shared" si="2" ref="F14:F22">ROUND(D14*E14,2)</f>
        <v>0</v>
      </c>
      <c r="G14" s="55"/>
      <c r="H14" s="47"/>
      <c r="I14" s="74"/>
      <c r="J14" s="54">
        <f t="shared" si="1"/>
      </c>
      <c r="K14" s="75"/>
    </row>
    <row r="15" spans="1:16" s="65" customFormat="1" ht="15" customHeight="1">
      <c r="A15" s="53">
        <f t="shared" si="0"/>
        <v>2.1029999999999998</v>
      </c>
      <c r="B15" s="76" t="s">
        <v>19</v>
      </c>
      <c r="C15" s="71" t="s">
        <v>7</v>
      </c>
      <c r="D15" s="72"/>
      <c r="E15" s="73"/>
      <c r="F15" s="54">
        <f t="shared" si="2"/>
        <v>0</v>
      </c>
      <c r="G15" s="55"/>
      <c r="H15" s="47"/>
      <c r="I15" s="74"/>
      <c r="J15" s="54">
        <f t="shared" si="1"/>
      </c>
      <c r="K15" s="75"/>
      <c r="M15" s="66"/>
      <c r="N15" s="66"/>
      <c r="O15" s="66"/>
      <c r="P15" s="67"/>
    </row>
    <row r="16" spans="1:16" s="65" customFormat="1" ht="15" customHeight="1">
      <c r="A16" s="53">
        <f t="shared" si="0"/>
        <v>2.1039999999999996</v>
      </c>
      <c r="B16" s="70" t="s">
        <v>16</v>
      </c>
      <c r="C16" s="71" t="s">
        <v>21</v>
      </c>
      <c r="D16" s="72"/>
      <c r="E16" s="73"/>
      <c r="F16" s="54">
        <f t="shared" si="2"/>
        <v>0</v>
      </c>
      <c r="G16" s="55"/>
      <c r="H16" s="47"/>
      <c r="I16" s="74"/>
      <c r="J16" s="54">
        <f t="shared" si="1"/>
      </c>
      <c r="K16" s="75"/>
      <c r="M16" s="66"/>
      <c r="N16" s="66"/>
      <c r="O16" s="66"/>
      <c r="P16" s="67"/>
    </row>
    <row r="17" spans="1:16" s="65" customFormat="1" ht="15" customHeight="1">
      <c r="A17" s="53">
        <f t="shared" si="0"/>
        <v>2.1049999999999995</v>
      </c>
      <c r="B17" s="70" t="s">
        <v>17</v>
      </c>
      <c r="C17" s="71" t="s">
        <v>7</v>
      </c>
      <c r="D17" s="72"/>
      <c r="E17" s="73"/>
      <c r="F17" s="54">
        <f t="shared" si="2"/>
        <v>0</v>
      </c>
      <c r="G17" s="55"/>
      <c r="H17" s="47"/>
      <c r="I17" s="74"/>
      <c r="J17" s="54">
        <f t="shared" si="1"/>
      </c>
      <c r="K17" s="75"/>
      <c r="M17" s="66"/>
      <c r="N17" s="66"/>
      <c r="O17" s="66"/>
      <c r="P17" s="67"/>
    </row>
    <row r="18" spans="1:16" s="65" customFormat="1" ht="15" customHeight="1">
      <c r="A18" s="53">
        <f t="shared" si="0"/>
        <v>2.1059999999999994</v>
      </c>
      <c r="B18" s="70" t="s">
        <v>4</v>
      </c>
      <c r="C18" s="71" t="s">
        <v>22</v>
      </c>
      <c r="D18" s="72"/>
      <c r="E18" s="73"/>
      <c r="F18" s="54">
        <f t="shared" si="2"/>
        <v>0</v>
      </c>
      <c r="G18" s="55"/>
      <c r="H18" s="47"/>
      <c r="I18" s="74"/>
      <c r="J18" s="54">
        <f t="shared" si="1"/>
      </c>
      <c r="K18" s="75"/>
      <c r="M18" s="67"/>
      <c r="N18" s="67"/>
      <c r="O18" s="67"/>
      <c r="P18" s="67"/>
    </row>
    <row r="19" spans="1:16" s="65" customFormat="1" ht="15" customHeight="1">
      <c r="A19" s="53">
        <f t="shared" si="0"/>
        <v>2.1069999999999993</v>
      </c>
      <c r="B19" s="76" t="s">
        <v>18</v>
      </c>
      <c r="C19" s="71" t="s">
        <v>7</v>
      </c>
      <c r="D19" s="72"/>
      <c r="E19" s="73"/>
      <c r="F19" s="54">
        <f t="shared" si="2"/>
        <v>0</v>
      </c>
      <c r="G19" s="55"/>
      <c r="H19" s="47"/>
      <c r="I19" s="74"/>
      <c r="J19" s="54">
        <f t="shared" si="1"/>
      </c>
      <c r="K19" s="75"/>
      <c r="M19" s="67"/>
      <c r="N19" s="67"/>
      <c r="O19" s="67"/>
      <c r="P19" s="67"/>
    </row>
    <row r="20" spans="1:11" s="65" customFormat="1" ht="15" customHeight="1">
      <c r="A20" s="53">
        <f t="shared" si="0"/>
        <v>2.107999999999999</v>
      </c>
      <c r="B20" s="70" t="s">
        <v>30</v>
      </c>
      <c r="C20" s="71" t="s">
        <v>38</v>
      </c>
      <c r="D20" s="72"/>
      <c r="E20" s="73"/>
      <c r="F20" s="54">
        <f t="shared" si="2"/>
        <v>0</v>
      </c>
      <c r="G20" s="55"/>
      <c r="H20" s="47"/>
      <c r="I20" s="74"/>
      <c r="J20" s="54">
        <f t="shared" si="1"/>
      </c>
      <c r="K20" s="75"/>
    </row>
    <row r="21" spans="1:11" s="65" customFormat="1" ht="15" customHeight="1">
      <c r="A21" s="53">
        <f t="shared" si="0"/>
      </c>
      <c r="B21" s="70"/>
      <c r="C21" s="71"/>
      <c r="D21" s="72"/>
      <c r="E21" s="73"/>
      <c r="F21" s="54">
        <f t="shared" si="2"/>
        <v>0</v>
      </c>
      <c r="G21" s="55"/>
      <c r="H21" s="47"/>
      <c r="I21" s="74"/>
      <c r="J21" s="54">
        <f t="shared" si="1"/>
      </c>
      <c r="K21" s="75"/>
    </row>
    <row r="22" spans="1:11" s="65" customFormat="1" ht="15" customHeight="1">
      <c r="A22" s="53">
        <f t="shared" si="0"/>
      </c>
      <c r="B22" s="70"/>
      <c r="C22" s="71"/>
      <c r="D22" s="72"/>
      <c r="E22" s="73"/>
      <c r="F22" s="54">
        <f t="shared" si="2"/>
        <v>0</v>
      </c>
      <c r="G22" s="55"/>
      <c r="H22" s="47"/>
      <c r="I22" s="74"/>
      <c r="J22" s="54">
        <f t="shared" si="1"/>
      </c>
      <c r="K22" s="75"/>
    </row>
    <row r="23" spans="1:11" ht="7.5" customHeight="1">
      <c r="A23" s="56">
        <f>IF(ISBLANK('Детален преглед'!$B23),"",CellAbove+0.01)</f>
      </c>
      <c r="B23" s="57"/>
      <c r="C23" s="58"/>
      <c r="D23" s="59"/>
      <c r="E23" s="60"/>
      <c r="F23" s="60"/>
      <c r="G23" s="61">
        <f>IF('Детален преглед'!$F23=0,"",ROUND('Детален преглед'!$F23/'Детален преглед'!$F$71,4))</f>
      </c>
      <c r="H23" s="62"/>
      <c r="I23" s="63"/>
      <c r="J23" s="60"/>
      <c r="K23" s="64"/>
    </row>
    <row r="24" spans="1:11" ht="15" customHeight="1">
      <c r="A24" s="41">
        <v>2.2</v>
      </c>
      <c r="B24" s="119" t="s">
        <v>32</v>
      </c>
      <c r="C24" s="43"/>
      <c r="D24" s="44"/>
      <c r="E24" s="45"/>
      <c r="F24" s="45">
        <f>SUBTOTAL(9,F25:F35)</f>
        <v>0</v>
      </c>
      <c r="G24" s="46">
        <f>IF(F24=0,0,ROUND(F24/F69,4))</f>
        <v>0</v>
      </c>
      <c r="H24" s="47"/>
      <c r="I24" s="48">
        <f>SUBTOTAL(9,I25:I35)</f>
        <v>0</v>
      </c>
      <c r="J24" s="45">
        <f>SUBTOTAL(9,J25:J35)</f>
        <v>0</v>
      </c>
      <c r="K24" s="49"/>
    </row>
    <row r="25" spans="1:11" ht="15" customHeight="1">
      <c r="A25" s="53">
        <f>IF(ISBLANK('Детален преглед'!$B25),"",CellAbove+0.001)</f>
        <v>2.201</v>
      </c>
      <c r="B25" s="70" t="s">
        <v>15</v>
      </c>
      <c r="C25" s="71" t="s">
        <v>23</v>
      </c>
      <c r="D25" s="72"/>
      <c r="E25" s="73"/>
      <c r="F25" s="54">
        <f>ROUND(D25*E25,2)</f>
        <v>0</v>
      </c>
      <c r="G25" s="55"/>
      <c r="H25" s="47"/>
      <c r="I25" s="74"/>
      <c r="J25" s="54">
        <f aca="true" t="shared" si="3" ref="J25:J34">IF(ISBLANK(I25),"",ROUND(F25-I25,2))</f>
      </c>
      <c r="K25" s="75"/>
    </row>
    <row r="26" spans="1:11" ht="15" customHeight="1">
      <c r="A26" s="53">
        <f>IF(ISBLANK('Детален преглед'!$B26),"",CellAbove+0.001)</f>
        <v>2.202</v>
      </c>
      <c r="B26" s="70" t="s">
        <v>20</v>
      </c>
      <c r="C26" s="71" t="s">
        <v>24</v>
      </c>
      <c r="D26" s="72"/>
      <c r="E26" s="73"/>
      <c r="F26" s="54">
        <f aca="true" t="shared" si="4" ref="F26:F34">ROUND(D26*E26,2)</f>
        <v>0</v>
      </c>
      <c r="G26" s="55"/>
      <c r="H26" s="47"/>
      <c r="I26" s="74"/>
      <c r="J26" s="54">
        <f t="shared" si="3"/>
      </c>
      <c r="K26" s="75"/>
    </row>
    <row r="27" spans="1:11" ht="15" customHeight="1">
      <c r="A27" s="53">
        <f>IF(ISBLANK('Детален преглед'!$B27),"",CellAbove+0.001)</f>
        <v>2.203</v>
      </c>
      <c r="B27" s="76" t="s">
        <v>19</v>
      </c>
      <c r="C27" s="71" t="s">
        <v>7</v>
      </c>
      <c r="D27" s="72"/>
      <c r="E27" s="73"/>
      <c r="F27" s="54">
        <f t="shared" si="4"/>
        <v>0</v>
      </c>
      <c r="G27" s="55"/>
      <c r="H27" s="47"/>
      <c r="I27" s="74"/>
      <c r="J27" s="54">
        <f t="shared" si="3"/>
      </c>
      <c r="K27" s="75"/>
    </row>
    <row r="28" spans="1:11" ht="15" customHeight="1">
      <c r="A28" s="53">
        <f>IF(ISBLANK('Детален преглед'!$B28),"",CellAbove+0.001)</f>
        <v>2.2039999999999997</v>
      </c>
      <c r="B28" s="70" t="s">
        <v>16</v>
      </c>
      <c r="C28" s="71" t="s">
        <v>21</v>
      </c>
      <c r="D28" s="72"/>
      <c r="E28" s="73"/>
      <c r="F28" s="54">
        <f t="shared" si="4"/>
        <v>0</v>
      </c>
      <c r="G28" s="55"/>
      <c r="H28" s="47"/>
      <c r="I28" s="74"/>
      <c r="J28" s="54">
        <f t="shared" si="3"/>
      </c>
      <c r="K28" s="75"/>
    </row>
    <row r="29" spans="1:11" ht="15" customHeight="1">
      <c r="A29" s="53">
        <f>IF(ISBLANK('Детален преглед'!$B29),"",CellAbove+0.001)</f>
        <v>2.2049999999999996</v>
      </c>
      <c r="B29" s="70" t="s">
        <v>17</v>
      </c>
      <c r="C29" s="71" t="s">
        <v>7</v>
      </c>
      <c r="D29" s="72"/>
      <c r="E29" s="73"/>
      <c r="F29" s="54">
        <f t="shared" si="4"/>
        <v>0</v>
      </c>
      <c r="G29" s="55"/>
      <c r="H29" s="47"/>
      <c r="I29" s="74"/>
      <c r="J29" s="54">
        <f t="shared" si="3"/>
      </c>
      <c r="K29" s="75"/>
    </row>
    <row r="30" spans="1:11" ht="15" customHeight="1">
      <c r="A30" s="53">
        <f>IF(ISBLANK('Детален преглед'!$B30),"",CellAbove+0.001)</f>
        <v>2.2059999999999995</v>
      </c>
      <c r="B30" s="70" t="s">
        <v>17</v>
      </c>
      <c r="C30" s="71" t="s">
        <v>22</v>
      </c>
      <c r="D30" s="72"/>
      <c r="E30" s="73"/>
      <c r="F30" s="54">
        <f t="shared" si="4"/>
        <v>0</v>
      </c>
      <c r="G30" s="55"/>
      <c r="H30" s="47"/>
      <c r="I30" s="74"/>
      <c r="J30" s="54">
        <f t="shared" si="3"/>
      </c>
      <c r="K30" s="75"/>
    </row>
    <row r="31" spans="1:11" ht="15" customHeight="1">
      <c r="A31" s="53">
        <f>IF(ISBLANK('Детален преглед'!$B31),"",CellAbove+0.001)</f>
        <v>2.2069999999999994</v>
      </c>
      <c r="B31" s="76" t="s">
        <v>18</v>
      </c>
      <c r="C31" s="71" t="s">
        <v>7</v>
      </c>
      <c r="D31" s="72"/>
      <c r="E31" s="73"/>
      <c r="F31" s="54">
        <f t="shared" si="4"/>
        <v>0</v>
      </c>
      <c r="G31" s="55"/>
      <c r="H31" s="47"/>
      <c r="I31" s="74"/>
      <c r="J31" s="54">
        <f t="shared" si="3"/>
      </c>
      <c r="K31" s="75"/>
    </row>
    <row r="32" spans="1:11" ht="15" customHeight="1">
      <c r="A32" s="53">
        <f>IF(ISBLANK('Детален преглед'!$B32),"",CellAbove+0.001)</f>
        <v>2.2079999999999993</v>
      </c>
      <c r="B32" s="70" t="s">
        <v>30</v>
      </c>
      <c r="C32" s="71" t="s">
        <v>38</v>
      </c>
      <c r="D32" s="72"/>
      <c r="E32" s="73"/>
      <c r="F32" s="54">
        <f t="shared" si="4"/>
        <v>0</v>
      </c>
      <c r="G32" s="55"/>
      <c r="H32" s="47"/>
      <c r="I32" s="74"/>
      <c r="J32" s="54">
        <f t="shared" si="3"/>
      </c>
      <c r="K32" s="75"/>
    </row>
    <row r="33" spans="1:11" ht="15" customHeight="1">
      <c r="A33" s="53">
        <f>IF(ISBLANK('Детален преглед'!$B33),"",CellAbove+0.001)</f>
      </c>
      <c r="B33" s="70"/>
      <c r="C33" s="71"/>
      <c r="D33" s="72"/>
      <c r="E33" s="73"/>
      <c r="F33" s="54">
        <f t="shared" si="4"/>
        <v>0</v>
      </c>
      <c r="G33" s="55"/>
      <c r="H33" s="47"/>
      <c r="I33" s="74"/>
      <c r="J33" s="54">
        <f t="shared" si="3"/>
      </c>
      <c r="K33" s="75"/>
    </row>
    <row r="34" spans="1:11" ht="15" customHeight="1">
      <c r="A34" s="53">
        <f>IF(ISBLANK('Детален преглед'!$B34),"",CellAbove+0.001)</f>
      </c>
      <c r="B34" s="70"/>
      <c r="C34" s="71"/>
      <c r="D34" s="72"/>
      <c r="E34" s="73"/>
      <c r="F34" s="54">
        <f t="shared" si="4"/>
        <v>0</v>
      </c>
      <c r="G34" s="55"/>
      <c r="H34" s="47"/>
      <c r="I34" s="74"/>
      <c r="J34" s="54">
        <f t="shared" si="3"/>
      </c>
      <c r="K34" s="75"/>
    </row>
    <row r="35" spans="1:11" ht="7.5" customHeight="1">
      <c r="A35" s="56">
        <f>IF(ISBLANK('Детален преглед'!$B35),"",CellAbove+0.001)</f>
      </c>
      <c r="B35" s="57"/>
      <c r="C35" s="58"/>
      <c r="D35" s="59"/>
      <c r="E35" s="60"/>
      <c r="F35" s="60"/>
      <c r="G35" s="61">
        <f>IF('Детален преглед'!$F35=0,"",ROUND('Детален преглед'!$F35/'Детален преглед'!$F$71,4))</f>
      </c>
      <c r="H35" s="62"/>
      <c r="I35" s="63"/>
      <c r="J35" s="60"/>
      <c r="K35" s="64"/>
    </row>
    <row r="36" spans="1:11" ht="15.75">
      <c r="A36" s="41">
        <v>2.3</v>
      </c>
      <c r="B36" s="119" t="s">
        <v>33</v>
      </c>
      <c r="C36" s="43"/>
      <c r="D36" s="44"/>
      <c r="E36" s="45"/>
      <c r="F36" s="45">
        <f>SUBTOTAL(9,F37:F47)</f>
        <v>0</v>
      </c>
      <c r="G36" s="46">
        <f>IF(F36=0,0,ROUND(F36/F69,4))</f>
        <v>0</v>
      </c>
      <c r="H36" s="47"/>
      <c r="I36" s="48">
        <f>SUBTOTAL(9,I37:I47)</f>
        <v>0</v>
      </c>
      <c r="J36" s="45">
        <f>SUBTOTAL(9,J37:J47)</f>
        <v>0</v>
      </c>
      <c r="K36" s="49"/>
    </row>
    <row r="37" spans="1:11" ht="15.75">
      <c r="A37" s="53">
        <f>IF(ISBLANK('Детален преглед'!$B37),"",CellAbove+0.001)</f>
        <v>2.3009999999999997</v>
      </c>
      <c r="B37" s="70" t="s">
        <v>15</v>
      </c>
      <c r="C37" s="71" t="s">
        <v>23</v>
      </c>
      <c r="D37" s="72"/>
      <c r="E37" s="73"/>
      <c r="F37" s="54">
        <f>ROUND(D37*E37,2)</f>
        <v>0</v>
      </c>
      <c r="G37" s="55"/>
      <c r="H37" s="47"/>
      <c r="I37" s="74"/>
      <c r="J37" s="54">
        <f aca="true" t="shared" si="5" ref="J37:J46">IF(ISBLANK(I37),"",ROUND(F37-I37,2))</f>
      </c>
      <c r="K37" s="75"/>
    </row>
    <row r="38" spans="1:11" ht="15.75">
      <c r="A38" s="53">
        <f>IF(ISBLANK('Детален преглед'!$B38),"",CellAbove+0.001)</f>
        <v>2.3019999999999996</v>
      </c>
      <c r="B38" s="70" t="s">
        <v>20</v>
      </c>
      <c r="C38" s="71" t="s">
        <v>24</v>
      </c>
      <c r="D38" s="72"/>
      <c r="E38" s="73"/>
      <c r="F38" s="54">
        <f aca="true" t="shared" si="6" ref="F38:F46">ROUND(D38*E38,2)</f>
        <v>0</v>
      </c>
      <c r="G38" s="55"/>
      <c r="H38" s="47"/>
      <c r="I38" s="74"/>
      <c r="J38" s="54">
        <f t="shared" si="5"/>
      </c>
      <c r="K38" s="75"/>
    </row>
    <row r="39" spans="1:11" ht="15.75">
      <c r="A39" s="53">
        <f>IF(ISBLANK('Детален преглед'!$B39),"",CellAbove+0.001)</f>
        <v>2.3029999999999995</v>
      </c>
      <c r="B39" s="76" t="s">
        <v>19</v>
      </c>
      <c r="C39" s="71" t="s">
        <v>7</v>
      </c>
      <c r="D39" s="72"/>
      <c r="E39" s="73"/>
      <c r="F39" s="54">
        <f t="shared" si="6"/>
        <v>0</v>
      </c>
      <c r="G39" s="55"/>
      <c r="H39" s="47"/>
      <c r="I39" s="74"/>
      <c r="J39" s="54">
        <f t="shared" si="5"/>
      </c>
      <c r="K39" s="75"/>
    </row>
    <row r="40" spans="1:11" ht="15.75">
      <c r="A40" s="53">
        <f>IF(ISBLANK('Детален преглед'!$B40),"",CellAbove+0.001)</f>
        <v>2.3039999999999994</v>
      </c>
      <c r="B40" s="70" t="s">
        <v>16</v>
      </c>
      <c r="C40" s="71" t="s">
        <v>21</v>
      </c>
      <c r="D40" s="72"/>
      <c r="E40" s="73"/>
      <c r="F40" s="54">
        <f t="shared" si="6"/>
        <v>0</v>
      </c>
      <c r="G40" s="55"/>
      <c r="H40" s="47"/>
      <c r="I40" s="74"/>
      <c r="J40" s="54">
        <f t="shared" si="5"/>
      </c>
      <c r="K40" s="75"/>
    </row>
    <row r="41" spans="1:11" ht="15.75">
      <c r="A41" s="53">
        <f>IF(ISBLANK('Детален преглед'!$B41),"",CellAbove+0.001)</f>
        <v>2.3049999999999993</v>
      </c>
      <c r="B41" s="70" t="s">
        <v>17</v>
      </c>
      <c r="C41" s="71" t="s">
        <v>7</v>
      </c>
      <c r="D41" s="72"/>
      <c r="E41" s="73"/>
      <c r="F41" s="54">
        <f t="shared" si="6"/>
        <v>0</v>
      </c>
      <c r="G41" s="55"/>
      <c r="H41" s="47"/>
      <c r="I41" s="74"/>
      <c r="J41" s="54">
        <f t="shared" si="5"/>
      </c>
      <c r="K41" s="75"/>
    </row>
    <row r="42" spans="1:11" ht="15.75">
      <c r="A42" s="53">
        <f>IF(ISBLANK('Детален преглед'!$B42),"",CellAbove+0.001)</f>
        <v>2.305999999999999</v>
      </c>
      <c r="B42" s="70" t="s">
        <v>4</v>
      </c>
      <c r="C42" s="71" t="s">
        <v>22</v>
      </c>
      <c r="D42" s="72"/>
      <c r="E42" s="73"/>
      <c r="F42" s="54">
        <f t="shared" si="6"/>
        <v>0</v>
      </c>
      <c r="G42" s="55"/>
      <c r="H42" s="47"/>
      <c r="I42" s="74"/>
      <c r="J42" s="54">
        <f t="shared" si="5"/>
      </c>
      <c r="K42" s="75"/>
    </row>
    <row r="43" spans="1:11" ht="15.75">
      <c r="A43" s="53">
        <f>IF(ISBLANK('Детален преглед'!$B43),"",CellAbove+0.001)</f>
        <v>2.306999999999999</v>
      </c>
      <c r="B43" s="76" t="s">
        <v>18</v>
      </c>
      <c r="C43" s="71" t="s">
        <v>7</v>
      </c>
      <c r="D43" s="72"/>
      <c r="E43" s="73"/>
      <c r="F43" s="54">
        <f t="shared" si="6"/>
        <v>0</v>
      </c>
      <c r="G43" s="55"/>
      <c r="H43" s="47"/>
      <c r="I43" s="74"/>
      <c r="J43" s="54">
        <f t="shared" si="5"/>
      </c>
      <c r="K43" s="75"/>
    </row>
    <row r="44" spans="1:11" ht="15.75">
      <c r="A44" s="53">
        <f>IF(ISBLANK('Детален преглед'!$B44),"",CellAbove+0.001)</f>
        <v>2.307999999999999</v>
      </c>
      <c r="B44" s="70" t="s">
        <v>30</v>
      </c>
      <c r="C44" s="71" t="s">
        <v>38</v>
      </c>
      <c r="D44" s="72"/>
      <c r="E44" s="73"/>
      <c r="F44" s="54">
        <f t="shared" si="6"/>
        <v>0</v>
      </c>
      <c r="G44" s="55"/>
      <c r="H44" s="47"/>
      <c r="I44" s="74"/>
      <c r="J44" s="54">
        <f t="shared" si="5"/>
      </c>
      <c r="K44" s="75"/>
    </row>
    <row r="45" spans="1:11" ht="15.75">
      <c r="A45" s="53">
        <f>IF(ISBLANK('Детален преглед'!$B45),"",CellAbove+0.001)</f>
      </c>
      <c r="B45" s="77"/>
      <c r="C45" s="78"/>
      <c r="D45" s="79"/>
      <c r="E45" s="80"/>
      <c r="F45" s="54">
        <f t="shared" si="6"/>
        <v>0</v>
      </c>
      <c r="G45" s="68"/>
      <c r="H45" s="47"/>
      <c r="I45" s="81"/>
      <c r="J45" s="54">
        <f t="shared" si="5"/>
      </c>
      <c r="K45" s="82"/>
    </row>
    <row r="46" spans="1:11" ht="15.75">
      <c r="A46" s="53">
        <f>IF(ISBLANK('Детален преглед'!$B46),"",CellAbove+0.001)</f>
      </c>
      <c r="B46" s="77"/>
      <c r="C46" s="78"/>
      <c r="D46" s="79"/>
      <c r="E46" s="80"/>
      <c r="F46" s="54">
        <f t="shared" si="6"/>
        <v>0</v>
      </c>
      <c r="G46" s="68"/>
      <c r="H46" s="47"/>
      <c r="I46" s="81"/>
      <c r="J46" s="54">
        <f t="shared" si="5"/>
      </c>
      <c r="K46" s="82"/>
    </row>
    <row r="47" spans="1:11" ht="7.5" customHeight="1">
      <c r="A47" s="56">
        <f>IF(ISBLANK('Детален преглед'!$B47),"",CellAbove+0.001)</f>
      </c>
      <c r="B47" s="57"/>
      <c r="C47" s="58"/>
      <c r="D47" s="59"/>
      <c r="E47" s="60"/>
      <c r="F47" s="60"/>
      <c r="G47" s="61">
        <f>IF('Детален преглед'!$F47=0,"",ROUND('Детален преглед'!$F47/'Детален преглед'!$F$71,4))</f>
      </c>
      <c r="H47" s="62"/>
      <c r="I47" s="63"/>
      <c r="J47" s="60"/>
      <c r="K47" s="64"/>
    </row>
    <row r="48" spans="1:11" ht="15.75">
      <c r="A48" s="41">
        <v>2.4</v>
      </c>
      <c r="B48" s="119" t="s">
        <v>34</v>
      </c>
      <c r="C48" s="43"/>
      <c r="D48" s="44"/>
      <c r="E48" s="45"/>
      <c r="F48" s="45">
        <f>SUBTOTAL(9,F49:F59)</f>
        <v>0</v>
      </c>
      <c r="G48" s="46">
        <f>IF(F48=0,0,ROUND(F48/F69,4))</f>
        <v>0</v>
      </c>
      <c r="H48" s="47"/>
      <c r="I48" s="48">
        <f>SUBTOTAL(9,I49:I59)</f>
        <v>0</v>
      </c>
      <c r="J48" s="45">
        <f>SUBTOTAL(9,J49:J59)</f>
        <v>0</v>
      </c>
      <c r="K48" s="49"/>
    </row>
    <row r="49" spans="1:11" ht="15.75">
      <c r="A49" s="53">
        <f>IF(ISBLANK('Детален преглед'!$B49),"",CellAbove+0.001)</f>
        <v>2.401</v>
      </c>
      <c r="B49" s="70" t="s">
        <v>15</v>
      </c>
      <c r="C49" s="71" t="s">
        <v>23</v>
      </c>
      <c r="D49" s="72"/>
      <c r="E49" s="73"/>
      <c r="F49" s="54">
        <f>ROUND(D49*E49,2)</f>
        <v>0</v>
      </c>
      <c r="G49" s="55"/>
      <c r="H49" s="47"/>
      <c r="I49" s="74"/>
      <c r="J49" s="54">
        <f aca="true" t="shared" si="7" ref="J49:J58">IF(ISBLANK(I49),"",ROUND(F49-I49,2))</f>
      </c>
      <c r="K49" s="75"/>
    </row>
    <row r="50" spans="1:11" ht="15.75">
      <c r="A50" s="53">
        <f>IF(ISBLANK('Детален преглед'!$B50),"",CellAbove+0.001)</f>
        <v>2.4019999999999997</v>
      </c>
      <c r="B50" s="70" t="s">
        <v>20</v>
      </c>
      <c r="C50" s="71" t="s">
        <v>24</v>
      </c>
      <c r="D50" s="72"/>
      <c r="E50" s="73"/>
      <c r="F50" s="54">
        <f aca="true" t="shared" si="8" ref="F50:F58">ROUND(D50*E50,2)</f>
        <v>0</v>
      </c>
      <c r="G50" s="55"/>
      <c r="H50" s="47"/>
      <c r="I50" s="74"/>
      <c r="J50" s="54">
        <f t="shared" si="7"/>
      </c>
      <c r="K50" s="75"/>
    </row>
    <row r="51" spans="1:11" ht="15.75">
      <c r="A51" s="53">
        <f>IF(ISBLANK('Детален преглед'!$B51),"",CellAbove+0.001)</f>
        <v>2.4029999999999996</v>
      </c>
      <c r="B51" s="76" t="s">
        <v>19</v>
      </c>
      <c r="C51" s="71" t="s">
        <v>7</v>
      </c>
      <c r="D51" s="72"/>
      <c r="E51" s="73"/>
      <c r="F51" s="54">
        <f t="shared" si="8"/>
        <v>0</v>
      </c>
      <c r="G51" s="55"/>
      <c r="H51" s="47"/>
      <c r="I51" s="74"/>
      <c r="J51" s="54">
        <f t="shared" si="7"/>
      </c>
      <c r="K51" s="75"/>
    </row>
    <row r="52" spans="1:11" ht="15.75">
      <c r="A52" s="53">
        <f>IF(ISBLANK('Детален преглед'!$B52),"",CellAbove+0.001)</f>
        <v>2.4039999999999995</v>
      </c>
      <c r="B52" s="70" t="s">
        <v>16</v>
      </c>
      <c r="C52" s="71" t="s">
        <v>21</v>
      </c>
      <c r="D52" s="72"/>
      <c r="E52" s="73"/>
      <c r="F52" s="54">
        <f t="shared" si="8"/>
        <v>0</v>
      </c>
      <c r="G52" s="55"/>
      <c r="H52" s="47"/>
      <c r="I52" s="74"/>
      <c r="J52" s="54">
        <f t="shared" si="7"/>
      </c>
      <c r="K52" s="75"/>
    </row>
    <row r="53" spans="1:11" ht="15.75">
      <c r="A53" s="53">
        <f>IF(ISBLANK('Детален преглед'!$B53),"",CellAbove+0.001)</f>
        <v>2.4049999999999994</v>
      </c>
      <c r="B53" s="70" t="s">
        <v>17</v>
      </c>
      <c r="C53" s="71" t="s">
        <v>7</v>
      </c>
      <c r="D53" s="72"/>
      <c r="E53" s="73"/>
      <c r="F53" s="54">
        <f t="shared" si="8"/>
        <v>0</v>
      </c>
      <c r="G53" s="55"/>
      <c r="H53" s="47"/>
      <c r="I53" s="74"/>
      <c r="J53" s="54">
        <f t="shared" si="7"/>
      </c>
      <c r="K53" s="75"/>
    </row>
    <row r="54" spans="1:11" ht="15.75">
      <c r="A54" s="53">
        <f>IF(ISBLANK('Детален преглед'!$B54),"",CellAbove+0.001)</f>
        <v>2.4059999999999993</v>
      </c>
      <c r="B54" s="70" t="s">
        <v>4</v>
      </c>
      <c r="C54" s="71" t="s">
        <v>22</v>
      </c>
      <c r="D54" s="72"/>
      <c r="E54" s="73"/>
      <c r="F54" s="54">
        <f t="shared" si="8"/>
        <v>0</v>
      </c>
      <c r="G54" s="55"/>
      <c r="H54" s="47"/>
      <c r="I54" s="74"/>
      <c r="J54" s="54">
        <f t="shared" si="7"/>
      </c>
      <c r="K54" s="75"/>
    </row>
    <row r="55" spans="1:11" ht="15.75">
      <c r="A55" s="53">
        <f>IF(ISBLANK('Детален преглед'!$B55),"",CellAbove+0.001)</f>
        <v>2.406999999999999</v>
      </c>
      <c r="B55" s="76" t="s">
        <v>18</v>
      </c>
      <c r="C55" s="71" t="s">
        <v>7</v>
      </c>
      <c r="D55" s="72"/>
      <c r="E55" s="73"/>
      <c r="F55" s="54">
        <f t="shared" si="8"/>
        <v>0</v>
      </c>
      <c r="G55" s="55"/>
      <c r="H55" s="47"/>
      <c r="I55" s="74"/>
      <c r="J55" s="54">
        <f t="shared" si="7"/>
      </c>
      <c r="K55" s="75"/>
    </row>
    <row r="56" spans="1:11" ht="15.75">
      <c r="A56" s="53">
        <f>IF(ISBLANK('Детален преглед'!$B56),"",CellAbove+0.001)</f>
        <v>2.407999999999999</v>
      </c>
      <c r="B56" s="70" t="s">
        <v>30</v>
      </c>
      <c r="C56" s="71" t="s">
        <v>38</v>
      </c>
      <c r="D56" s="72"/>
      <c r="E56" s="73"/>
      <c r="F56" s="54">
        <f t="shared" si="8"/>
        <v>0</v>
      </c>
      <c r="G56" s="55"/>
      <c r="H56" s="47"/>
      <c r="I56" s="74"/>
      <c r="J56" s="54">
        <f t="shared" si="7"/>
      </c>
      <c r="K56" s="75"/>
    </row>
    <row r="57" spans="1:11" ht="15.75">
      <c r="A57" s="53">
        <f>IF(ISBLANK('Детален преглед'!$B57),"",CellAbove+0.001)</f>
      </c>
      <c r="B57" s="77"/>
      <c r="C57" s="78"/>
      <c r="D57" s="79"/>
      <c r="E57" s="80"/>
      <c r="F57" s="54">
        <f t="shared" si="8"/>
        <v>0</v>
      </c>
      <c r="G57" s="68"/>
      <c r="H57" s="47"/>
      <c r="I57" s="81"/>
      <c r="J57" s="54">
        <f t="shared" si="7"/>
      </c>
      <c r="K57" s="82"/>
    </row>
    <row r="58" spans="1:11" ht="15.75">
      <c r="A58" s="53">
        <f>IF(ISBLANK('Детален преглед'!$B58),"",CellAbove+0.001)</f>
      </c>
      <c r="B58" s="77"/>
      <c r="C58" s="78"/>
      <c r="D58" s="79"/>
      <c r="E58" s="80"/>
      <c r="F58" s="54">
        <f t="shared" si="8"/>
        <v>0</v>
      </c>
      <c r="G58" s="68"/>
      <c r="H58" s="47"/>
      <c r="I58" s="81"/>
      <c r="J58" s="54">
        <f t="shared" si="7"/>
      </c>
      <c r="K58" s="82"/>
    </row>
    <row r="59" spans="1:11" ht="7.5" customHeight="1">
      <c r="A59" s="56">
        <f>IF(ISBLANK('Детален преглед'!$B59),"",CellAbove+0.001)</f>
      </c>
      <c r="B59" s="57"/>
      <c r="C59" s="58"/>
      <c r="D59" s="59"/>
      <c r="E59" s="60"/>
      <c r="F59" s="60"/>
      <c r="G59" s="61">
        <f>IF('Детален преглед'!$F59=0,"",ROUND('Детален преглед'!$F59/'Детален преглед'!$F$71,4))</f>
      </c>
      <c r="H59" s="62"/>
      <c r="I59" s="63"/>
      <c r="J59" s="60"/>
      <c r="K59" s="64"/>
    </row>
    <row r="60" spans="1:11" ht="15.75">
      <c r="A60" s="41">
        <v>3</v>
      </c>
      <c r="B60" s="42" t="s">
        <v>28</v>
      </c>
      <c r="C60" s="43"/>
      <c r="D60" s="44"/>
      <c r="E60" s="45"/>
      <c r="F60" s="45">
        <f>SUBTOTAL(9,F61:F68)</f>
        <v>0</v>
      </c>
      <c r="G60" s="46">
        <f>IF(F60=0,0,ROUND(F60/F69,4))</f>
        <v>0</v>
      </c>
      <c r="H60" s="47"/>
      <c r="I60" s="48">
        <f>SUBTOTAL(9,I61:I68)</f>
        <v>0</v>
      </c>
      <c r="J60" s="45">
        <f>SUBTOTAL(9,J61:J68)</f>
        <v>0</v>
      </c>
      <c r="K60" s="49"/>
    </row>
    <row r="61" spans="1:11" ht="15.75">
      <c r="A61" s="53">
        <f>IF(ISBLANK('Детален преглед'!$B61),"",CellAbove+0.001)</f>
        <v>3.001</v>
      </c>
      <c r="B61" s="70" t="s">
        <v>12</v>
      </c>
      <c r="C61" s="71" t="s">
        <v>6</v>
      </c>
      <c r="D61" s="72"/>
      <c r="E61" s="73"/>
      <c r="F61" s="54">
        <f>ROUND(D61*E61,2)</f>
        <v>0</v>
      </c>
      <c r="G61" s="55"/>
      <c r="H61" s="47"/>
      <c r="I61" s="74"/>
      <c r="J61" s="54">
        <f aca="true" t="shared" si="9" ref="J61:J67">IF(ISBLANK(I61),"",ROUND(F61-I61,2))</f>
      </c>
      <c r="K61" s="75"/>
    </row>
    <row r="62" spans="1:11" ht="15.75">
      <c r="A62" s="53">
        <f>IF(ISBLANK('Детален преглед'!$B62),"",CellAbove+0.001)</f>
        <v>3.002</v>
      </c>
      <c r="B62" s="70" t="s">
        <v>2</v>
      </c>
      <c r="C62" s="71" t="s">
        <v>6</v>
      </c>
      <c r="D62" s="72"/>
      <c r="E62" s="73"/>
      <c r="F62" s="54">
        <f aca="true" t="shared" si="10" ref="F62:F67">ROUND(D62*E62,2)</f>
        <v>0</v>
      </c>
      <c r="G62" s="55"/>
      <c r="H62" s="47"/>
      <c r="I62" s="74"/>
      <c r="J62" s="54">
        <f t="shared" si="9"/>
      </c>
      <c r="K62" s="75"/>
    </row>
    <row r="63" spans="1:11" ht="15.75">
      <c r="A63" s="53">
        <f>IF(ISBLANK('Детален преглед'!$B63),"",CellAbove+0.001)</f>
        <v>3.0029999999999997</v>
      </c>
      <c r="B63" s="70" t="s">
        <v>5</v>
      </c>
      <c r="C63" s="71" t="s">
        <v>37</v>
      </c>
      <c r="D63" s="72"/>
      <c r="E63" s="73"/>
      <c r="F63" s="54">
        <f t="shared" si="10"/>
        <v>0</v>
      </c>
      <c r="G63" s="55"/>
      <c r="H63" s="47"/>
      <c r="I63" s="74"/>
      <c r="J63" s="54">
        <f t="shared" si="9"/>
      </c>
      <c r="K63" s="75"/>
    </row>
    <row r="64" spans="1:11" ht="15.75">
      <c r="A64" s="53">
        <f>IF(ISBLANK('Детален преглед'!$B64),"",CellAbove+0.001)</f>
        <v>3.0039999999999996</v>
      </c>
      <c r="B64" s="70" t="s">
        <v>13</v>
      </c>
      <c r="C64" s="71" t="s">
        <v>6</v>
      </c>
      <c r="D64" s="72"/>
      <c r="E64" s="73"/>
      <c r="F64" s="54">
        <f t="shared" si="10"/>
        <v>0</v>
      </c>
      <c r="G64" s="55"/>
      <c r="H64" s="47"/>
      <c r="I64" s="74"/>
      <c r="J64" s="54">
        <f t="shared" si="9"/>
      </c>
      <c r="K64" s="75"/>
    </row>
    <row r="65" spans="1:11" ht="15.75">
      <c r="A65" s="53">
        <f>IF(ISBLANK('Детален преглед'!$B65),"",CellAbove+0.001)</f>
        <v>3.0049999999999994</v>
      </c>
      <c r="B65" s="70" t="s">
        <v>30</v>
      </c>
      <c r="C65" s="71" t="s">
        <v>38</v>
      </c>
      <c r="D65" s="72"/>
      <c r="E65" s="73"/>
      <c r="F65" s="54">
        <f t="shared" si="10"/>
        <v>0</v>
      </c>
      <c r="G65" s="55"/>
      <c r="H65" s="47"/>
      <c r="I65" s="74"/>
      <c r="J65" s="54">
        <f t="shared" si="9"/>
      </c>
      <c r="K65" s="75"/>
    </row>
    <row r="66" spans="1:11" ht="15.75">
      <c r="A66" s="53">
        <f>IF(ISBLANK('Детален преглед'!$B66),"",CellAbove+0.001)</f>
      </c>
      <c r="B66" s="70"/>
      <c r="C66" s="71"/>
      <c r="D66" s="72"/>
      <c r="E66" s="73"/>
      <c r="F66" s="54">
        <f t="shared" si="10"/>
        <v>0</v>
      </c>
      <c r="G66" s="55"/>
      <c r="H66" s="47"/>
      <c r="I66" s="74"/>
      <c r="J66" s="54">
        <f t="shared" si="9"/>
      </c>
      <c r="K66" s="75"/>
    </row>
    <row r="67" spans="1:11" ht="15.75">
      <c r="A67" s="53">
        <f>IF(ISBLANK('Детален преглед'!$B67),"",CellAbove+0.001)</f>
      </c>
      <c r="B67" s="70"/>
      <c r="C67" s="71"/>
      <c r="D67" s="72"/>
      <c r="E67" s="73"/>
      <c r="F67" s="54">
        <f t="shared" si="10"/>
        <v>0</v>
      </c>
      <c r="G67" s="55"/>
      <c r="H67" s="47"/>
      <c r="I67" s="74"/>
      <c r="J67" s="54">
        <f t="shared" si="9"/>
      </c>
      <c r="K67" s="75"/>
    </row>
    <row r="68" spans="1:11" ht="7.5" customHeight="1">
      <c r="A68" s="56">
        <f>IF(ISBLANK('Детален преглед'!$B68),"",CellAbove+0.001)</f>
      </c>
      <c r="B68" s="57"/>
      <c r="C68" s="58"/>
      <c r="D68" s="59"/>
      <c r="E68" s="60"/>
      <c r="F68" s="60"/>
      <c r="G68" s="61">
        <f>IF('Детален преглед'!$F68=0,"",ROUND('Детален преглед'!$F68/'Детален преглед'!$F$71,4))</f>
      </c>
      <c r="H68" s="62"/>
      <c r="I68" s="63"/>
      <c r="J68" s="60"/>
      <c r="K68" s="64"/>
    </row>
    <row r="69" spans="1:11" s="118" customFormat="1" ht="15.75">
      <c r="A69" s="109" t="s">
        <v>36</v>
      </c>
      <c r="B69" s="110"/>
      <c r="C69" s="111"/>
      <c r="D69" s="112"/>
      <c r="E69" s="113"/>
      <c r="F69" s="114">
        <f>ROUND(F6+F12+F24+F36+F48+F60,2)</f>
        <v>0</v>
      </c>
      <c r="G69" s="115">
        <f>IF(AND(ISNUMBER(G6),ISNUMBER(G12),ISNUMBER(G24),ISNUMBER(G36),ISNUMBER(G48),ISNUMBER(G60)),ROUND(G6+G12+G24+G36+G48+G60,2),"")</f>
        <v>0</v>
      </c>
      <c r="H69" s="116"/>
      <c r="I69" s="114">
        <f>ROUND(I6+I12+I24+I36+I48+I60,2)</f>
        <v>0</v>
      </c>
      <c r="J69" s="114">
        <f>ROUND(J6+J12+J24+J36+J48+J60,2)</f>
        <v>0</v>
      </c>
      <c r="K69" s="117"/>
    </row>
    <row r="70" spans="1:11" s="118" customFormat="1" ht="15.75">
      <c r="A70" s="109" t="s">
        <v>39</v>
      </c>
      <c r="B70" s="110"/>
      <c r="C70" s="111"/>
      <c r="D70" s="112"/>
      <c r="E70" s="113"/>
      <c r="F70" s="115">
        <f>IF(OR(J70="#DIV/0!",I70="#DIV/0!"),0,I70+J70)</f>
        <v>0</v>
      </c>
      <c r="G70" s="115"/>
      <c r="H70" s="116"/>
      <c r="I70" s="115">
        <f>IF(OR(F69=0,I69=0),0,ROUND(I69/F69,4))</f>
        <v>0</v>
      </c>
      <c r="J70" s="115">
        <f>IF(OR(F69=0,I69=0),0,ROUND(J69/F69,4))</f>
        <v>0</v>
      </c>
      <c r="K70" s="117"/>
    </row>
    <row r="71" spans="1:11" s="69" customFormat="1" ht="7.5" customHeight="1">
      <c r="A71" s="123"/>
      <c r="B71" s="124"/>
      <c r="C71" s="125"/>
      <c r="D71" s="126"/>
      <c r="E71" s="107"/>
      <c r="F71" s="127"/>
      <c r="G71" s="127"/>
      <c r="H71" s="108"/>
      <c r="I71" s="127"/>
      <c r="J71" s="127"/>
      <c r="K71" s="128"/>
    </row>
    <row r="72" spans="2:6" ht="15.75" customHeight="1">
      <c r="B72" s="120">
        <f>IF(AND(I69&gt;0,OR(I70&gt;0.9,I70&lt;0.55)),B75,"")</f>
      </c>
      <c r="C72" s="120"/>
      <c r="D72" s="120"/>
      <c r="E72" s="120"/>
      <c r="F72" s="120"/>
    </row>
    <row r="73" spans="2:11" ht="15.75">
      <c r="B73" s="120"/>
      <c r="C73" s="120"/>
      <c r="D73" s="120"/>
      <c r="E73" s="120"/>
      <c r="F73" s="120"/>
      <c r="I73" s="97"/>
      <c r="J73" s="97"/>
      <c r="K73" s="98"/>
    </row>
    <row r="74" spans="2:11" ht="15.75">
      <c r="B74" s="120"/>
      <c r="C74" s="120"/>
      <c r="D74" s="120"/>
      <c r="E74" s="120"/>
      <c r="F74" s="120"/>
      <c r="I74" s="99"/>
      <c r="J74" s="97"/>
      <c r="K74" s="100"/>
    </row>
    <row r="75" ht="15.75">
      <c r="B75" s="106" t="s">
        <v>48</v>
      </c>
    </row>
  </sheetData>
  <sheetProtection selectLockedCells="1"/>
  <mergeCells count="1">
    <mergeCell ref="B72:F74"/>
  </mergeCells>
  <conditionalFormatting sqref="I61:I67 K61:K67 B61:E67 I49:I58 K49:K58 B49:E58 I37:I46 K37:K46 B37:E46 I25:I34 K25:K34 B25:E34 I13:I22 K13:K22 B13:E22 I7:I10 K7:K10 B7:E10">
    <cfRule type="expression" priority="12" dxfId="6" stopIfTrue="1">
      <formula>ISBLANK(B7)</formula>
    </cfRule>
  </conditionalFormatting>
  <conditionalFormatting sqref="F70">
    <cfRule type="expression" priority="6" dxfId="7" stopIfTrue="1">
      <formula>AND(F69&gt;0,OR(AND(F70&lt;1,F70&gt;0),F70=0))</formula>
    </cfRule>
  </conditionalFormatting>
  <conditionalFormatting sqref="C2:C3">
    <cfRule type="containsBlanks" priority="15" dxfId="8">
      <formula>LEN(TRIM(C2))=0</formula>
    </cfRule>
  </conditionalFormatting>
  <conditionalFormatting sqref="I69">
    <cfRule type="expression" priority="3" dxfId="9" stopIfTrue="1">
      <formula>OR(I69&gt;2000,ROUND(I69/F69,4)&lt;0.55)</formula>
    </cfRule>
  </conditionalFormatting>
  <conditionalFormatting sqref="I70">
    <cfRule type="expression" priority="2" dxfId="10" stopIfTrue="1">
      <formula>AND(I69&gt;0,OR(I70&gt;0.9,I70&lt;0.55))</formula>
    </cfRule>
  </conditionalFormatting>
  <dataValidations count="18">
    <dataValidation type="decimal" operator="lessThanOrEqual" allowBlank="1" showInputMessage="1" showErrorMessage="1" promptTitle="Баран износ на учество од МРР" prompt="Внесете го износот на уделот во трошокот кој барате да биде покриен од страна на МРР на РМ.&#10;Во случај на целосно финансирање на трошокот од страна на Апликантот, внесете само 0.&#10;Останати симболи и карактери (како $ ; - ; % и сл.) не се дозволени." errorTitle="Невалиден податок!" error="Во ова поле единствено е дозвелено внесување на цифри и запирка (само за одделување до втора децимала) не поголеми од вкупната цена на трошокот.&#10;&#10;Ве молиме проверете го внесениот податок и направете ја потребната корекција." sqref="I7:I10 I13:I22 I25:I34 I37:I46 I49:I58 I61:I67">
      <formula1>ROUND(F7,2)</formula1>
    </dataValidation>
    <dataValidation errorStyle="warning" allowBlank="1" showInputMessage="1" showErrorMessage="1" promptTitle="Вкупен % на учество (100%)" prompt="Имате внесено трошок(ци) за кој(и) немате определено учество на МРР и/или на Апликантот во трошокот.&#10;Ве молиме во колоната за „Барана финансиска поддршка од МРР“ да го внесете податокот кој недостига за трошокот(ците) чиј вкупен износ не е распределен." sqref="F70"/>
    <dataValidation allowBlank="1" showInputMessage="1" showErrorMessage="1" promptTitle="Надминато учество на МРР!" prompt="Дозволеното учество на МРР во проектот:&#10;-не може да е над сумата од US$ 2.000&#10;-не може да е над 90% од вкупниот буџет и&#10;-не може да е под 55% од вкупниот буџет.&#10;Внесете ги сите трошоци и ако е потребно направте реалокација во финансирањето на трошоците." sqref="I69:I70"/>
    <dataValidation allowBlank="1" showInputMessage="1" showErrorMessage="1" promptTitle="Единица мерка на трошокот:" prompt="Внесете ја единицата мерка според која се мерат потребите од финансики средства за дадениот трошок.&#10;Дадените називи на единечната мерка се индикативни и истите може да се менуваат според потребите на проектот." sqref="C61:C67 C49:C58 C25:C34 C7:C10 C13:C22 C37:C46"/>
    <dataValidation type="decimal" operator="lessThan" allowBlank="1" showInputMessage="1" showErrorMessage="1" promptTitle="Количина" prompt="Внесете ја потребната количина од единицата мерка за дадениот трошок која е неопходна за реализација на проектот.&#10;Во овој податок дозволено е внесување единствено на цифри и запирка за децимали." sqref="D61:D67 D49:D58 D25:D34 D7:D10 D13:D22 D37:D46">
      <formula1>1000000</formula1>
    </dataValidation>
    <dataValidation type="decimal" operator="lessThanOrEqual" allowBlank="1" showInputMessage="1" showErrorMessage="1" promptTitle="Цена на трошокот:" prompt="Внесете ја цената на трошокот по единица мерка. Персоналниот данок и ДДВ во влезни фактури се признати трошоци и доколку за дадениот трошок овие даноци се апликативни, истите треба да се вкалкулираат во единечната цената на трошокот." sqref="E61:E67 E49:E58 E25:E34 E7:E10 E13:E22 E37:E46">
      <formula1>1000000</formula1>
    </dataValidation>
    <dataValidation allowBlank="1" showInputMessage="1" showErrorMessage="1" promptTitle="Износ на учество на Апликантот:" prompt="Износот во ова поле автоматски се пополнува откако ќе го внесете бараниот податок во колоната „Барана финансиска поддршка од МРР“ како разлика измеѓу вкупната цена на трошокот и учеството на МРР на РМ." sqref="J61:J67 J49:J58 J25:J34 J7:J10 J13:J22 J37:J46"/>
    <dataValidation type="textLength" operator="lessThanOrEqual" allowBlank="1" showInputMessage="1" showErrorMessage="1" promptTitle="Образложение за трошокот:" prompt="Дадете краток опис на трошокот со објаснување за релевантноста на трошокот за проектните активности. Доколку износот на количината на трошокот е изведен број дадете објаснување за калкулацијата." errorTitle="Недозволен број на карактери!" error="Вкупниот број на карактери за даденото објаснување не може да ја надмине цифрата од 200 вклучувајќи ги и празните места меѓу зборовите." sqref="K61:K67 K49:K58 K25:K34 K7:K10 K13:K22 K37:K46">
      <formula1>200</formula1>
    </dataValidation>
    <dataValidation type="textLength" operator="lessThanOrEqual" allowBlank="1" showInputMessage="1" showErrorMessage="1" promptTitle="Назив на трошокот:" prompt="Внесете краток назив на трошокот.&#10;Пр.:&#10;-Кирија за канцеларија (Апликант)&#10;-Тонер за принтер&#10;-Ваучер за моб.тел. (2 лица) и сл.&#10;&#10;Дадените називи и редоследот на трошоците се индикативни и истите може да се менуваат, додаваат и/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66:B67">
      <formula1>80</formula1>
    </dataValidation>
    <dataValidation type="textLength" operator="lessThanOrEqual" allowBlank="1" showInputMessage="1" showErrorMessage="1" promptTitle="Трошок:" prompt="Дадените називи и редоследот на трошоците се индикативни и истите може да се менуваат, додаваат и/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61:B65">
      <formula1>80</formula1>
    </dataValidation>
    <dataValidation type="textLength" operator="lessThanOrEqual" allowBlank="1" showInputMessage="1" showErrorMessage="1" promptTitle="Име на активноста:" prompt="Согласно поднесената апликација именувајте ја активноста од чија реализација ќе произлезат подобни трошоци за покривање од МРР и/или од Апликантот.&#10;Пр.:&#10;-Подигање на јавната свест&#10;-Градење на капацитети на членство&#10;-Обнова на фонд на книги на школо и сл. " errorTitle="Недозволен број на карактери!" error="Вкупниот број на карактери за даденото поле не може да ја надмине цифрата од 50 вклучувајќи ги и празните места меѓу зборовите." sqref="B48 B24 B12 B36">
      <formula1>50</formula1>
    </dataValidation>
    <dataValidation type="textLength" operator="lessThanOrEqual" allowBlank="1" showInputMessage="1" showErrorMessage="1" promptTitle="Назив на трошокот:" prompt="Внесете краток назив на трошокот.&#10;Пр.:&#10;-Предавач(и) на обука&#10;-Изнајмување ЛЦД за 2дневна обука&#10;-Папки/материјали за 30 лица и сл.&#10;&#10;Дадените називи и редоследот на трошоците се индикативни и истите може да се менуваат, додаваат 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56:B58 B32:B34 B20:B22 B44:B46">
      <formula1>80</formula1>
    </dataValidation>
    <dataValidation type="textLength" operator="lessThanOrEqual" allowBlank="1" showInputMessage="1" showErrorMessage="1" promptTitle="Tрошок:" prompt="Дадените називи и редоследот на трошоците се индикативни и истите може да се менуваат, додаваат 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49:B55 B25:B31 B13:B19 B37:B43">
      <formula1>80</formula1>
    </dataValidation>
    <dataValidation allowBlank="1" showInputMessage="1" showErrorMessage="1" promptTitle="Количина" prompt="Внесете ја потребната количина на единицата мерка за дадениот трошок која е неопходна за реализација на проектот.&#10;Дозволени се само цифри и запирка (" sqref="D23"/>
    <dataValidation operator="lessThanOrEqual" allowBlank="1" showInputMessage="1" showErrorMessage="1" sqref="G6"/>
    <dataValidation type="textLength" operator="lessThanOrEqual" allowBlank="1" showInputMessage="1" showErrorMessage="1" promptTitle="Назив на трошокот:" prompt="Внесете краток назив на трошокот.&#10;Пр.:&#10;-Проектен асистент (Апликант)&#10;-Администратор (Партнер)&#10;-Координатор (Апликант) и сл.&#10;&#10;Дадените називи и редоследот на трошоците се индикативни и истите може да се менуваат, додаваат и/или бришат според потребите." errorTitle="Недозволен број на карактери!" error="Вкупниот број на карактери за даденото поле не може да ја надмине цифрата од 80 вклучувајќи ги и празните места меѓу зборовите." sqref="B7:B10">
      <formula1>80</formula1>
    </dataValidation>
    <dataValidation allowBlank="1" showInputMessage="1" showErrorMessage="1" promptTitle="Наслов на проектот:" prompt="Внесете го називот на проектот како што е наведен во Образец А - Пријава." sqref="C2"/>
    <dataValidation allowBlank="1" showInputMessage="1" showErrorMessage="1" promptTitle="Име на апликантот:" prompt="Внесете го името на апликантот како што е наведено во Образец А - Пријава." sqref="C3"/>
  </dataValidations>
  <printOptions/>
  <pageMargins left="0.11811023622047245" right="0.11811023622047245" top="1.062992125984252" bottom="0.5511811023622047" header="0.1968503937007874" footer="0.11811023622047245"/>
  <pageSetup horizontalDpi="600" verticalDpi="600" orientation="landscape" paperSize="9" scale="90" r:id="rId2"/>
  <headerFooter>
    <oddHeader>&amp;C&amp;G</oddHeader>
    <oddFooter>&amp;R&amp;10Страна &amp;P од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I22"/>
  <sheetViews>
    <sheetView zoomScalePageLayoutView="0" workbookViewId="0" topLeftCell="A1">
      <selection activeCell="C2" sqref="C2:E2"/>
    </sheetView>
  </sheetViews>
  <sheetFormatPr defaultColWidth="8.75390625" defaultRowHeight="15.75"/>
  <cols>
    <col min="1" max="1" width="10.125" style="1" customWidth="1"/>
    <col min="2" max="2" width="4.125" style="1" customWidth="1"/>
    <col min="3" max="3" width="47.375" style="1" customWidth="1"/>
    <col min="4" max="4" width="15.625" style="2" customWidth="1"/>
    <col min="5" max="5" width="15.625" style="4" customWidth="1"/>
    <col min="6" max="6" width="1.625" style="20" customWidth="1"/>
    <col min="7" max="8" width="15.625" style="1" customWidth="1"/>
    <col min="9" max="16384" width="8.75390625" style="1" customWidth="1"/>
  </cols>
  <sheetData>
    <row r="1" spans="2:9" ht="15.75">
      <c r="B1" s="30" t="str">
        <f>'Детален преглед'!B1</f>
        <v>ОБРАЗЕЦ Б</v>
      </c>
      <c r="C1" s="86" t="s">
        <v>44</v>
      </c>
      <c r="E1" s="5"/>
      <c r="F1" s="18"/>
      <c r="G1" s="3"/>
      <c r="H1" s="3"/>
      <c r="I1" s="3"/>
    </row>
    <row r="2" spans="2:9" ht="15.75">
      <c r="B2" s="30" t="str">
        <f>'Детален преглед'!B2</f>
        <v>Назив на проектот:</v>
      </c>
      <c r="C2" s="121">
        <f>'Детален преглед'!C2</f>
        <v>0</v>
      </c>
      <c r="D2" s="121"/>
      <c r="E2" s="121"/>
      <c r="F2" s="18"/>
      <c r="G2" s="3"/>
      <c r="H2" s="3"/>
      <c r="I2" s="3"/>
    </row>
    <row r="3" spans="2:9" ht="17.25">
      <c r="B3" s="30" t="str">
        <f>'Детален преглед'!B3</f>
        <v>Апликант:</v>
      </c>
      <c r="C3" s="122">
        <f>'Детален преглед'!C3</f>
        <v>0</v>
      </c>
      <c r="D3" s="122"/>
      <c r="E3" s="122"/>
      <c r="F3" s="19"/>
      <c r="G3" s="6"/>
      <c r="H3" s="6"/>
      <c r="I3" s="3"/>
    </row>
    <row r="5" spans="2:8" s="3" customFormat="1" ht="38.25">
      <c r="B5" s="25" t="str">
        <f>'Детален преглед'!A5</f>
        <v>#</v>
      </c>
      <c r="C5" s="25" t="str">
        <f>'Детален преглед'!B5</f>
        <v>Основни категории </v>
      </c>
      <c r="D5" s="26" t="str">
        <f>'Детален преглед'!F5</f>
        <v>Вкупна цена
(во УСД)</v>
      </c>
      <c r="E5" s="27" t="str">
        <f>'Детален преглед'!G5</f>
        <v>% од вк. износ на буџетот</v>
      </c>
      <c r="F5" s="28"/>
      <c r="G5" s="25" t="str">
        <f>'Детален преглед'!I5</f>
        <v>Барана финансиска поддршка од МРР</v>
      </c>
      <c r="H5" s="25" t="str">
        <f>'Детален преглед'!J5</f>
        <v>Учество од Апликантот/Партнерот</v>
      </c>
    </row>
    <row r="6" spans="2:8" ht="15.75">
      <c r="B6" s="7">
        <f>'Детален преглед'!A6</f>
        <v>1</v>
      </c>
      <c r="C6" s="8" t="str">
        <f>'Детален преглед'!B6</f>
        <v>Тим</v>
      </c>
      <c r="D6" s="9">
        <f>'Детален преглед'!F6</f>
        <v>0</v>
      </c>
      <c r="E6" s="10">
        <f>'Детален преглед'!G6</f>
        <v>0</v>
      </c>
      <c r="F6" s="21"/>
      <c r="G6" s="9">
        <f>'Детален преглед'!I6</f>
        <v>0</v>
      </c>
      <c r="H6" s="9">
        <f>'Детален преглед'!J6</f>
        <v>0</v>
      </c>
    </row>
    <row r="7" spans="2:8" ht="4.5" customHeight="1">
      <c r="B7" s="13"/>
      <c r="C7" s="14"/>
      <c r="D7" s="15"/>
      <c r="E7" s="16"/>
      <c r="G7" s="15"/>
      <c r="H7" s="29"/>
    </row>
    <row r="8" spans="2:8" ht="15.75">
      <c r="B8" s="7">
        <f>'Детален преглед'!A12</f>
        <v>2.1</v>
      </c>
      <c r="C8" s="8" t="str">
        <f>'Детален преглед'!B12</f>
        <v>Активност 1 (именувај)</v>
      </c>
      <c r="D8" s="9">
        <f>'Детален преглед'!F12</f>
        <v>0</v>
      </c>
      <c r="E8" s="10">
        <f>'Детален преглед'!G12</f>
        <v>0</v>
      </c>
      <c r="F8" s="21"/>
      <c r="G8" s="9">
        <f>'Детален преглед'!I12</f>
        <v>0</v>
      </c>
      <c r="H8" s="9">
        <f>'Детален преглед'!J12</f>
        <v>0</v>
      </c>
    </row>
    <row r="9" spans="2:8" ht="4.5" customHeight="1">
      <c r="B9" s="13"/>
      <c r="C9" s="14"/>
      <c r="D9" s="15"/>
      <c r="E9" s="16"/>
      <c r="G9" s="15"/>
      <c r="H9" s="29"/>
    </row>
    <row r="10" spans="2:8" ht="15.75">
      <c r="B10" s="7">
        <f>'Детален преглед'!A24</f>
        <v>2.2</v>
      </c>
      <c r="C10" s="8" t="str">
        <f>'Детален преглед'!B24</f>
        <v>Активност 2 (именувај)</v>
      </c>
      <c r="D10" s="9">
        <f>'Детален преглед'!F24</f>
        <v>0</v>
      </c>
      <c r="E10" s="10">
        <f>'Детален преглед'!G24</f>
        <v>0</v>
      </c>
      <c r="F10" s="21"/>
      <c r="G10" s="9">
        <f>'Детален преглед'!I24</f>
        <v>0</v>
      </c>
      <c r="H10" s="9">
        <f>'Детален преглед'!J24</f>
        <v>0</v>
      </c>
    </row>
    <row r="11" spans="2:8" ht="4.5" customHeight="1">
      <c r="B11" s="13"/>
      <c r="C11" s="14"/>
      <c r="D11" s="15"/>
      <c r="E11" s="16"/>
      <c r="G11" s="15"/>
      <c r="H11" s="29"/>
    </row>
    <row r="12" spans="2:8" ht="15.75">
      <c r="B12" s="7">
        <f>'Детален преглед'!A36</f>
        <v>2.3</v>
      </c>
      <c r="C12" s="8" t="str">
        <f>'Детален преглед'!B36</f>
        <v>Активност 3 (именувај)</v>
      </c>
      <c r="D12" s="9">
        <f>'Детален преглед'!F36</f>
        <v>0</v>
      </c>
      <c r="E12" s="10">
        <f>'Детален преглед'!G36</f>
        <v>0</v>
      </c>
      <c r="F12" s="21"/>
      <c r="G12" s="9">
        <f>'Детален преглед'!I36</f>
        <v>0</v>
      </c>
      <c r="H12" s="9">
        <f>'Детален преглед'!J36</f>
        <v>0</v>
      </c>
    </row>
    <row r="13" spans="2:8" ht="4.5" customHeight="1">
      <c r="B13" s="13"/>
      <c r="C13" s="14"/>
      <c r="D13" s="15"/>
      <c r="E13" s="16"/>
      <c r="G13" s="15"/>
      <c r="H13" s="29"/>
    </row>
    <row r="14" spans="2:8" ht="15.75">
      <c r="B14" s="7">
        <f>'Детален преглед'!A48</f>
        <v>2.4</v>
      </c>
      <c r="C14" s="8" t="str">
        <f>'Детален преглед'!B48</f>
        <v>Активност 4 (именувај)</v>
      </c>
      <c r="D14" s="9">
        <f>'Детален преглед'!F48</f>
        <v>0</v>
      </c>
      <c r="E14" s="10">
        <f>'Детален преглед'!G48</f>
        <v>0</v>
      </c>
      <c r="F14" s="21"/>
      <c r="G14" s="9">
        <f>'Детален преглед'!I48</f>
        <v>0</v>
      </c>
      <c r="H14" s="9">
        <f>'Детален преглед'!J48</f>
        <v>0</v>
      </c>
    </row>
    <row r="15" spans="2:8" ht="4.5" customHeight="1">
      <c r="B15" s="13"/>
      <c r="C15" s="14"/>
      <c r="D15" s="15"/>
      <c r="E15" s="16"/>
      <c r="G15" s="15"/>
      <c r="H15" s="29"/>
    </row>
    <row r="16" spans="2:8" ht="15.75">
      <c r="B16" s="7">
        <f>'Детален преглед'!A60</f>
        <v>3</v>
      </c>
      <c r="C16" s="8" t="str">
        <f>'Детален преглед'!B60</f>
        <v>Индиректни трошоци</v>
      </c>
      <c r="D16" s="9">
        <f>'Детален преглед'!F60</f>
        <v>0</v>
      </c>
      <c r="E16" s="10">
        <f>'Детален преглед'!G60</f>
        <v>0</v>
      </c>
      <c r="F16" s="21"/>
      <c r="G16" s="9">
        <f>'Детален преглед'!I60</f>
        <v>0</v>
      </c>
      <c r="H16" s="9">
        <f>'Детален преглед'!J60</f>
        <v>0</v>
      </c>
    </row>
    <row r="17" spans="2:8" ht="4.5" customHeight="1">
      <c r="B17" s="17"/>
      <c r="C17" s="14"/>
      <c r="D17" s="15"/>
      <c r="E17" s="16"/>
      <c r="G17" s="15"/>
      <c r="H17" s="29"/>
    </row>
    <row r="18" spans="2:8" ht="15.75">
      <c r="B18" s="24"/>
      <c r="C18" s="23" t="str">
        <f>'Детален преглед'!A69</f>
        <v>ВКУПНО</v>
      </c>
      <c r="D18" s="11">
        <f>'Детален преглед'!F69</f>
        <v>0</v>
      </c>
      <c r="E18" s="12">
        <f>'Детален преглед'!G69</f>
        <v>0</v>
      </c>
      <c r="F18" s="21"/>
      <c r="G18" s="11">
        <f>'Детален преглед'!I69</f>
        <v>0</v>
      </c>
      <c r="H18" s="11">
        <f>'Детален преглед'!J69</f>
        <v>0</v>
      </c>
    </row>
    <row r="19" spans="2:8" ht="15.75">
      <c r="B19" s="24"/>
      <c r="C19" s="23" t="str">
        <f>'Детален преглед'!A70</f>
        <v>%</v>
      </c>
      <c r="D19" s="12">
        <f>'Детален преглед'!F70</f>
        <v>0</v>
      </c>
      <c r="E19" s="12"/>
      <c r="F19" s="22"/>
      <c r="G19" s="12">
        <f>'Детален преглед'!I70</f>
        <v>0</v>
      </c>
      <c r="H19" s="12">
        <f>'Детален преглед'!J70</f>
        <v>0</v>
      </c>
    </row>
    <row r="21" spans="5:8" ht="15.75">
      <c r="E21" s="101"/>
      <c r="G21" s="102"/>
      <c r="H21" s="102"/>
    </row>
    <row r="22" spans="5:8" ht="15.75">
      <c r="E22" s="103"/>
      <c r="F22" s="104"/>
      <c r="G22" s="31"/>
      <c r="H22" s="105"/>
    </row>
  </sheetData>
  <sheetProtection password="E8C7" sheet="1" objects="1" scenarios="1" selectLockedCells="1"/>
  <mergeCells count="2">
    <mergeCell ref="C2:E2"/>
    <mergeCell ref="C3:E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headerFooter>
    <oddHeader>&amp;C&amp;G</oddHeader>
    <oddFooter>&amp;RСтрана &amp;P од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Chamber of Northwest Macedonia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Fatmir Bytyqi</dc:creator>
  <cp:keywords/>
  <dc:description/>
  <cp:lastModifiedBy>Marija Trpevska</cp:lastModifiedBy>
  <cp:lastPrinted>2015-03-24T11:14:51Z</cp:lastPrinted>
  <dcterms:created xsi:type="dcterms:W3CDTF">2014-12-06T11:51:09Z</dcterms:created>
  <dcterms:modified xsi:type="dcterms:W3CDTF">2016-02-01T08:53:36Z</dcterms:modified>
  <cp:category/>
  <cp:version/>
  <cp:contentType/>
  <cp:contentStatus/>
</cp:coreProperties>
</file>